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sulb-my.sharepoint.com/personal/roshan_jayasinghe_csulb_edu/Documents/Desktop/"/>
    </mc:Choice>
  </mc:AlternateContent>
  <xr:revisionPtr revIDLastSave="0" documentId="8_{A081BDF5-6D65-4E99-AD0E-5A68D3AD14A6}" xr6:coauthVersionLast="47" xr6:coauthVersionMax="47" xr10:uidLastSave="{00000000-0000-0000-0000-000000000000}"/>
  <bookViews>
    <workbookView xWindow="705" yWindow="60" windowWidth="29010" windowHeight="15405" xr2:uid="{F8B24264-D07B-4806-80B4-248A2EF39155}"/>
  </bookViews>
  <sheets>
    <sheet name="Housing Occupancy" sheetId="1" r:id="rId1"/>
    <sheet name="List" sheetId="4" state="hidden" r:id="rId2"/>
  </sheets>
  <externalReferences>
    <externalReference r:id="rId3"/>
  </externalReferences>
  <definedNames>
    <definedName name="Campus">'[1]Campus Names'!$A$2:$A$25</definedName>
    <definedName name="_xlnm.Print_Area" localSheetId="0">'Housing Occupancy'!$B$1:$AJ$23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1" l="1"/>
  <c r="D34" i="1"/>
  <c r="AA18" i="1"/>
  <c r="O18" i="1"/>
  <c r="AH12" i="1"/>
  <c r="AH11" i="1"/>
  <c r="AH10" i="1"/>
  <c r="AH9" i="1"/>
  <c r="AH8" i="1"/>
  <c r="W12" i="1"/>
  <c r="W11" i="1"/>
  <c r="W10" i="1"/>
  <c r="W9" i="1"/>
  <c r="W8" i="1"/>
  <c r="L12" i="1"/>
  <c r="L11" i="1"/>
  <c r="L10" i="1"/>
  <c r="L9" i="1"/>
  <c r="L8" i="1"/>
  <c r="G8" i="1" l="1"/>
  <c r="I8" i="1" s="1"/>
  <c r="G10" i="1"/>
  <c r="I10" i="1" s="1"/>
  <c r="G11" i="1"/>
  <c r="I11" i="1" s="1"/>
  <c r="G12" i="1"/>
  <c r="I12" i="1" s="1"/>
  <c r="G9" i="1"/>
  <c r="I9" i="1" s="1"/>
  <c r="AT12" i="1"/>
  <c r="AT11" i="1"/>
  <c r="AT10" i="1"/>
  <c r="AT9" i="1"/>
  <c r="AT8" i="1"/>
  <c r="AM10" i="1"/>
  <c r="AO18" i="1"/>
  <c r="AM18" i="1"/>
  <c r="AQ12" i="1"/>
  <c r="AQ11" i="1"/>
  <c r="AQ10" i="1"/>
  <c r="AU10" i="1" s="1"/>
  <c r="AQ9" i="1"/>
  <c r="AQ8" i="1"/>
  <c r="AO12" i="1"/>
  <c r="AN12" i="1"/>
  <c r="AO11" i="1"/>
  <c r="AN11" i="1"/>
  <c r="AO10" i="1"/>
  <c r="AN10" i="1"/>
  <c r="AO9" i="1"/>
  <c r="AN9" i="1"/>
  <c r="AO8" i="1"/>
  <c r="AN8" i="1"/>
  <c r="AM12" i="1"/>
  <c r="AM11" i="1"/>
  <c r="AM9" i="1"/>
  <c r="AM8" i="1"/>
  <c r="AT18" i="1"/>
  <c r="AS18" i="1"/>
  <c r="AR18" i="1"/>
  <c r="AQ18" i="1"/>
  <c r="AF12" i="1"/>
  <c r="AC12" i="1"/>
  <c r="AE12" i="1" s="1"/>
  <c r="AF11" i="1"/>
  <c r="AC11" i="1"/>
  <c r="AE11" i="1" s="1"/>
  <c r="AF10" i="1"/>
  <c r="AC10" i="1"/>
  <c r="AE10" i="1" s="1"/>
  <c r="AF9" i="1"/>
  <c r="AC9" i="1"/>
  <c r="AE9" i="1" s="1"/>
  <c r="AF8" i="1"/>
  <c r="AC8" i="1"/>
  <c r="AE8" i="1" s="1"/>
  <c r="A18" i="1"/>
  <c r="A9" i="1"/>
  <c r="A10" i="1"/>
  <c r="A11" i="1"/>
  <c r="A12" i="1"/>
  <c r="A8" i="1"/>
  <c r="U12" i="1"/>
  <c r="R12" i="1"/>
  <c r="T12" i="1" s="1"/>
  <c r="U11" i="1"/>
  <c r="R11" i="1"/>
  <c r="T11" i="1" s="1"/>
  <c r="U10" i="1"/>
  <c r="R10" i="1"/>
  <c r="T10" i="1" s="1"/>
  <c r="U9" i="1"/>
  <c r="R9" i="1"/>
  <c r="T9" i="1" s="1"/>
  <c r="U8" i="1"/>
  <c r="R8" i="1"/>
  <c r="T8" i="1" s="1"/>
  <c r="J9" i="1"/>
  <c r="J10" i="1"/>
  <c r="J11" i="1"/>
  <c r="J12" i="1"/>
  <c r="J8" i="1"/>
  <c r="AU12" i="1" l="1"/>
  <c r="AU11" i="1"/>
  <c r="AU9" i="1"/>
  <c r="AU8" i="1"/>
  <c r="AX18" i="1"/>
  <c r="AP12" i="1"/>
  <c r="AR12" i="1" s="1"/>
  <c r="AS12" i="1"/>
  <c r="AP8" i="1"/>
  <c r="AR8" i="1" s="1"/>
  <c r="AP9" i="1"/>
  <c r="AR9" i="1" s="1"/>
  <c r="AP10" i="1"/>
  <c r="AR10" i="1" s="1"/>
  <c r="AP11" i="1"/>
  <c r="AR11" i="1" s="1"/>
  <c r="AS8" i="1"/>
  <c r="AS9" i="1"/>
  <c r="AS10" i="1"/>
  <c r="AS11" i="1"/>
</calcChain>
</file>

<file path=xl/sharedStrings.xml><?xml version="1.0" encoding="utf-8"?>
<sst xmlns="http://schemas.openxmlformats.org/spreadsheetml/2006/main" count="374" uniqueCount="219">
  <si>
    <t>RESPONSE REQUESTED ON OR BEFORE</t>
  </si>
  <si>
    <t>Campus:</t>
  </si>
  <si>
    <t>Total Housing Design Capacity</t>
  </si>
  <si>
    <t>A</t>
  </si>
  <si>
    <t>Plus or Minus Permanent Conversions</t>
  </si>
  <si>
    <t>B</t>
  </si>
  <si>
    <t>Plus or Minus Temporary Adjustments</t>
  </si>
  <si>
    <t>C</t>
  </si>
  <si>
    <t>Total Available Spaces for Licensing/Occupancy</t>
  </si>
  <si>
    <t>Residence Halls - Bed Spaces</t>
  </si>
  <si>
    <t>Student Apartments - Bed Spaces</t>
  </si>
  <si>
    <t>Faculty/Staff Apartments - Bed Spaces</t>
  </si>
  <si>
    <t>D=A+B+C</t>
  </si>
  <si>
    <t>E</t>
  </si>
  <si>
    <t>F=E/D</t>
  </si>
  <si>
    <t>G=E/A</t>
  </si>
  <si>
    <t>Chico</t>
  </si>
  <si>
    <t>H</t>
  </si>
  <si>
    <t>Less Number of Non-Revenue Generating Spaces</t>
  </si>
  <si>
    <t>J</t>
  </si>
  <si>
    <t>Campus</t>
  </si>
  <si>
    <t>State Dept of Finance</t>
  </si>
  <si>
    <t>Total Number of Revenue Producing Spaces</t>
  </si>
  <si>
    <t>I=E-H</t>
  </si>
  <si>
    <t>Campus Operated Facilities</t>
  </si>
  <si>
    <t>Facility Type</t>
  </si>
  <si>
    <t>Auxiliary Operated Facilities</t>
  </si>
  <si>
    <t>Purpose of Report:</t>
  </si>
  <si>
    <t>D</t>
  </si>
  <si>
    <t>Notes</t>
  </si>
  <si>
    <t>K</t>
  </si>
  <si>
    <t xml:space="preserve">Completed By:    </t>
  </si>
  <si>
    <t xml:space="preserve">Date: </t>
  </si>
  <si>
    <t xml:space="preserve">Phone Number: </t>
  </si>
  <si>
    <t>Email:</t>
  </si>
  <si>
    <t>Student Apartments - Units
(Not Included Above)</t>
  </si>
  <si>
    <t>Faculty/Staff Apartments - Units
(Not Included Above)</t>
  </si>
  <si>
    <t>State Legislature - AB2459/EDC 66014.6</t>
  </si>
  <si>
    <t>Percentage: Actual Over Available Spaces</t>
  </si>
  <si>
    <t>Percentage: Actual Over Design Capacity Spaces</t>
  </si>
  <si>
    <t>Please specify purpose of Non-Revenue Generating spaces (i.e., housing for RAs, homeless, etc.)</t>
  </si>
  <si>
    <t>Code</t>
  </si>
  <si>
    <t>Campus Name</t>
  </si>
  <si>
    <t>File Name Starts with:</t>
  </si>
  <si>
    <t>Legal Name</t>
  </si>
  <si>
    <t>Short Name</t>
  </si>
  <si>
    <t>Weblink</t>
  </si>
  <si>
    <t xml:space="preserve">BK </t>
  </si>
  <si>
    <t>Bakersfield</t>
  </si>
  <si>
    <t>_BK  - Bakersfield</t>
  </si>
  <si>
    <t>California State University, Bakersfield</t>
  </si>
  <si>
    <t>CSU Bakersfield</t>
  </si>
  <si>
    <t>CH</t>
  </si>
  <si>
    <t>_CH - Chico</t>
  </si>
  <si>
    <t>California State University, Chico</t>
  </si>
  <si>
    <t>Chico State</t>
  </si>
  <si>
    <t>CI</t>
  </si>
  <si>
    <t>Channel Islands</t>
  </si>
  <si>
    <t>_CI - Channel Islands</t>
  </si>
  <si>
    <t>California State University Channel Islands</t>
  </si>
  <si>
    <t>CSU Channel Islands</t>
  </si>
  <si>
    <t>DH</t>
  </si>
  <si>
    <t>Dominguez Hills</t>
  </si>
  <si>
    <t>_DH - Dominguez Hills</t>
  </si>
  <si>
    <t>California State University, Dominguez Hills</t>
  </si>
  <si>
    <t>CSU Dominguez Hills</t>
  </si>
  <si>
    <t>EB</t>
  </si>
  <si>
    <t>East Bay</t>
  </si>
  <si>
    <t>_EB - East Bay</t>
  </si>
  <si>
    <t>California State University, East Bay</t>
  </si>
  <si>
    <t>Cal State East Bay</t>
  </si>
  <si>
    <t>FL</t>
  </si>
  <si>
    <t>Fullerton</t>
  </si>
  <si>
    <t>_FL - Fullerton</t>
  </si>
  <si>
    <t>California State University, Fullerton</t>
  </si>
  <si>
    <t>Cal State Fullerton</t>
  </si>
  <si>
    <t>FR</t>
  </si>
  <si>
    <t>Fresno</t>
  </si>
  <si>
    <t>_FR - Fresno</t>
  </si>
  <si>
    <t>California State University, Fresno</t>
  </si>
  <si>
    <t>Fresno State</t>
  </si>
  <si>
    <t>HM</t>
  </si>
  <si>
    <t>Humboldt</t>
  </si>
  <si>
    <t>_HM - Humboldt</t>
  </si>
  <si>
    <t>California State Polytechnic University, Humboldt</t>
  </si>
  <si>
    <t>Cal Poly Humboldt</t>
  </si>
  <si>
    <t>LA</t>
  </si>
  <si>
    <t>Los Angeles</t>
  </si>
  <si>
    <t>_LA - Los Angeles</t>
  </si>
  <si>
    <t>California State University, Los Angeles</t>
  </si>
  <si>
    <t>Cal State LA</t>
  </si>
  <si>
    <t>LB</t>
  </si>
  <si>
    <t>Long Beach</t>
  </si>
  <si>
    <t>_LB - Long Beach</t>
  </si>
  <si>
    <t>California State University, Long Beach</t>
  </si>
  <si>
    <t>Cal State Long Beach</t>
  </si>
  <si>
    <t>MA</t>
  </si>
  <si>
    <t>Maritime Academy</t>
  </si>
  <si>
    <t>_MA - Maritime Academy</t>
  </si>
  <si>
    <t>California State University Maritime Academy</t>
  </si>
  <si>
    <t>Cal Maritime</t>
  </si>
  <si>
    <t>MB</t>
  </si>
  <si>
    <t>Monterey Bay</t>
  </si>
  <si>
    <t>_MB - Monterey Bay</t>
  </si>
  <si>
    <t>California State University, Monterey Bay</t>
  </si>
  <si>
    <t>CSU Monterey Bay</t>
  </si>
  <si>
    <t>NR</t>
  </si>
  <si>
    <t>Northridge</t>
  </si>
  <si>
    <t>_NR - Northridge</t>
  </si>
  <si>
    <t>California State University, Northridge</t>
  </si>
  <si>
    <t>CSUN</t>
  </si>
  <si>
    <t>PO</t>
  </si>
  <si>
    <t>Pomona</t>
  </si>
  <si>
    <t>_PO - Pomona</t>
  </si>
  <si>
    <t>California State Polytechnic University, Pomona</t>
  </si>
  <si>
    <t>Cal Poly Pomona</t>
  </si>
  <si>
    <t>SA</t>
  </si>
  <si>
    <t>Sacramento</t>
  </si>
  <si>
    <t>_SA - Sacramento</t>
  </si>
  <si>
    <t>California State University, Sacramento</t>
  </si>
  <si>
    <t>Sacramento State</t>
  </si>
  <si>
    <t>SB</t>
  </si>
  <si>
    <t>San Bernardino</t>
  </si>
  <si>
    <t>_SB - San Bernardino</t>
  </si>
  <si>
    <t>California State University, San Bernardino</t>
  </si>
  <si>
    <t>Cal State San Bernardino</t>
  </si>
  <si>
    <t>SD</t>
  </si>
  <si>
    <t>San Diego</t>
  </si>
  <si>
    <t>_SD - San Diego</t>
  </si>
  <si>
    <t>San Diego State University</t>
  </si>
  <si>
    <t>San Diego State</t>
  </si>
  <si>
    <t>SF</t>
  </si>
  <si>
    <t>San Francisco</t>
  </si>
  <si>
    <t>_SF - San Francisco</t>
  </si>
  <si>
    <t>San Francisco State University</t>
  </si>
  <si>
    <t>San Francisco State</t>
  </si>
  <si>
    <t>SJ</t>
  </si>
  <si>
    <t>San Jose</t>
  </si>
  <si>
    <t>_SJ - San Jose</t>
  </si>
  <si>
    <t>San José State University</t>
  </si>
  <si>
    <t>San José State</t>
  </si>
  <si>
    <t>SL</t>
  </si>
  <si>
    <t>San Luis Obispo</t>
  </si>
  <si>
    <t>_SL - San Luis Obispo</t>
  </si>
  <si>
    <t>California Polytechnic State University, San Luis Obispo</t>
  </si>
  <si>
    <t>Cal Poly San Luis Obispo</t>
  </si>
  <si>
    <t>SM</t>
  </si>
  <si>
    <t>San Marcos</t>
  </si>
  <si>
    <t>_SM - San Marcos</t>
  </si>
  <si>
    <t>California State University San Marcos</t>
  </si>
  <si>
    <t>CSU San Marcos</t>
  </si>
  <si>
    <t>SO</t>
  </si>
  <si>
    <t>Sonoma</t>
  </si>
  <si>
    <t>_SO - Sonoma</t>
  </si>
  <si>
    <t>Sonoma State University</t>
  </si>
  <si>
    <t>Sonoma State</t>
  </si>
  <si>
    <t>ST</t>
  </si>
  <si>
    <t>Stanislaus</t>
  </si>
  <si>
    <t>_ST - Stanislaus</t>
  </si>
  <si>
    <t>California State University, Stanislaus</t>
  </si>
  <si>
    <t>Stanislaus State</t>
  </si>
  <si>
    <t>CO</t>
  </si>
  <si>
    <t>Chancellor's Office</t>
  </si>
  <si>
    <t>_CO - Chancellor Office</t>
  </si>
  <si>
    <t>California State University Office of the Chancellor</t>
  </si>
  <si>
    <t>California State University Office of the Chancellor | CSU (calstate.edu)</t>
  </si>
  <si>
    <t>Housing Occupancy Report Spring  2024</t>
  </si>
  <si>
    <t>Spring 2024</t>
  </si>
  <si>
    <t>Number of enrolled students</t>
  </si>
  <si>
    <t>Number of students who have removed themselves from the waiting list since the last report</t>
  </si>
  <si>
    <t>Number of incoming freshmen, transfer students, and international students requiring campus-owned, campus-operated, or campus-affiliated student housing  (If available)</t>
  </si>
  <si>
    <t>Current Term (Fall or Spring) and Year</t>
  </si>
  <si>
    <t>Fall 2023 Waiting List - Number of students</t>
  </si>
  <si>
    <t>Website Link to Posting - Number of enrolled students</t>
  </si>
  <si>
    <t>G</t>
  </si>
  <si>
    <t>I</t>
  </si>
  <si>
    <t>University</t>
  </si>
  <si>
    <t>Auxiliary</t>
  </si>
  <si>
    <t>N/A</t>
  </si>
  <si>
    <t>Public-Private Partnership and Affiliated Housing</t>
  </si>
  <si>
    <t>All Facilities</t>
  </si>
  <si>
    <t>Link to C</t>
  </si>
  <si>
    <t>F</t>
  </si>
  <si>
    <t xml:space="preserve">Current Waiting List - Number of students </t>
  </si>
  <si>
    <t>Link to D, E, F, G, and H</t>
  </si>
  <si>
    <t>Website Link to Posting - Inventory, Waiting List, and Students requiring housing</t>
  </si>
  <si>
    <t>Existing housing inventory, including, but not limited to the number of available beds</t>
  </si>
  <si>
    <t>Number of students who requested housing (If available)</t>
  </si>
  <si>
    <t>Percent Increase or decrease - number of students on waiting list</t>
  </si>
  <si>
    <t>Timing of Fall 2023 waiting list</t>
  </si>
  <si>
    <t>Timing of current website posting</t>
  </si>
  <si>
    <t>J=(E-A)/A</t>
  </si>
  <si>
    <t>Must be posted on the website!</t>
  </si>
  <si>
    <t>Please select from the list</t>
  </si>
  <si>
    <t>Number of Non-Revenue Generating Spaces</t>
  </si>
  <si>
    <t>Total Number of Spaces Actually Licensed / Occupied</t>
  </si>
  <si>
    <t>Total Number of Spaces Actually Licensed/Occupied</t>
  </si>
  <si>
    <t xml:space="preserve">Number of enrolled students </t>
  </si>
  <si>
    <t>N/A if listed under Campus Operated Facilities</t>
  </si>
  <si>
    <t>Non-Revenue Generating Spaces:</t>
  </si>
  <si>
    <t>RESIDENCE HALLS:</t>
  </si>
  <si>
    <t>Resident Assistants</t>
  </si>
  <si>
    <t>Computer Techs</t>
  </si>
  <si>
    <t>President Scholars/National Merits</t>
  </si>
  <si>
    <t>RHA Leadership</t>
  </si>
  <si>
    <t>Total:</t>
  </si>
  <si>
    <t>STAFF/FACULTY APTS:</t>
  </si>
  <si>
    <t>Assistant Residential Life Coordinator/Graduate Assistant Coordinator</t>
  </si>
  <si>
    <t>Residential Life Coordinator</t>
  </si>
  <si>
    <t>Staff</t>
  </si>
  <si>
    <t>Faculty in Residence</t>
  </si>
  <si>
    <t>Housing for staff: RLC, ARLC, AD and Facutly in Residence</t>
  </si>
  <si>
    <t>https://data.ir.csulb.edu/t/IRA-Public/views/CampusEnrollment/CampusEnrollmentatCensusHeadCountFTESAUL?:iid=1&amp;:isGuestRedirectFromVizportal=y&amp;:embed=y</t>
  </si>
  <si>
    <t>Corry Colonna</t>
  </si>
  <si>
    <t>562-985-4187</t>
  </si>
  <si>
    <t>corry.colonna@csulb.edu</t>
  </si>
  <si>
    <t>unknown</t>
  </si>
  <si>
    <t>Housing for: Resident Assitants, Computer Techs, President Scholars/National Merits and Residence Hall Leadership</t>
  </si>
  <si>
    <t>https://www.csulb.edu/student-affairs/university-housing-residential-life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</si>
</sst>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27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b/>
      <sz val="11"/>
      <color theme="9" tint="-0.249977111117893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Geneva"/>
    </font>
    <font>
      <b/>
      <sz val="14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1"/>
      <color theme="3" tint="0.249977111117893"/>
      <name val="Aptos Narrow"/>
      <family val="2"/>
      <scheme val="minor"/>
    </font>
    <font>
      <b/>
      <sz val="14"/>
      <color rgb="FFFF0000"/>
      <name val="Aptos Narrow"/>
      <family val="2"/>
      <scheme val="minor"/>
    </font>
    <font>
      <b/>
      <sz val="16"/>
      <color rgb="FFFF0000"/>
      <name val="Aptos Narrow"/>
      <family val="2"/>
      <scheme val="minor"/>
    </font>
    <font>
      <b/>
      <sz val="16"/>
      <name val="Aptos Narrow"/>
      <family val="2"/>
      <scheme val="minor"/>
    </font>
    <font>
      <b/>
      <sz val="16"/>
      <color theme="8" tint="-0.249977111117893"/>
      <name val="Aptos Narrow"/>
      <family val="2"/>
      <scheme val="minor"/>
    </font>
    <font>
      <sz val="16"/>
      <color theme="1"/>
      <name val="Aptos Narrow"/>
      <family val="2"/>
      <scheme val="minor"/>
    </font>
    <font>
      <b/>
      <sz val="16"/>
      <color theme="9" tint="-0.249977111117893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2"/>
      <color rgb="FFFF0000"/>
      <name val="Aptos Narrow"/>
      <family val="2"/>
      <scheme val="minor"/>
    </font>
    <font>
      <b/>
      <sz val="12"/>
      <color theme="8" tint="-0.249977111117893"/>
      <name val="Aptos Narrow"/>
      <family val="2"/>
      <scheme val="minor"/>
    </font>
    <font>
      <b/>
      <sz val="12"/>
      <color theme="9" tint="-0.249977111117893"/>
      <name val="Aptos Narrow"/>
      <family val="2"/>
      <scheme val="minor"/>
    </font>
    <font>
      <i/>
      <sz val="8"/>
      <color rgb="FFC00000"/>
      <name val="Aptos Narrow"/>
      <family val="2"/>
      <scheme val="minor"/>
    </font>
    <font>
      <b/>
      <sz val="16"/>
      <color theme="3" tint="0.249977111117893"/>
      <name val="Aptos Narrow"/>
      <family val="2"/>
      <scheme val="minor"/>
    </font>
    <font>
      <b/>
      <sz val="12"/>
      <color theme="3" tint="0.249977111117893"/>
      <name val="Aptos Narrow"/>
      <family val="2"/>
      <scheme val="minor"/>
    </font>
    <font>
      <b/>
      <sz val="14"/>
      <color theme="3" tint="0.249977111117893"/>
      <name val="Aptos Narrow"/>
      <family val="2"/>
      <scheme val="minor"/>
    </font>
    <font>
      <b/>
      <i/>
      <sz val="1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78">
    <xf numFmtId="0" fontId="0" fillId="0" borderId="0" xfId="0"/>
    <xf numFmtId="0" fontId="0" fillId="0" borderId="1" xfId="0" applyBorder="1"/>
    <xf numFmtId="0" fontId="6" fillId="0" borderId="1" xfId="0" applyFont="1" applyBorder="1"/>
    <xf numFmtId="0" fontId="0" fillId="0" borderId="1" xfId="0" applyBorder="1" applyAlignment="1">
      <alignment horizontal="center"/>
    </xf>
    <xf numFmtId="0" fontId="9" fillId="0" borderId="1" xfId="4" applyBorder="1"/>
    <xf numFmtId="0" fontId="6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15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21" fillId="0" borderId="3" xfId="0" applyFont="1" applyBorder="1" applyProtection="1">
      <protection locked="0"/>
    </xf>
    <xf numFmtId="0" fontId="21" fillId="0" borderId="1" xfId="0" applyFont="1" applyBorder="1" applyProtection="1">
      <protection locked="0"/>
    </xf>
    <xf numFmtId="0" fontId="21" fillId="0" borderId="4" xfId="0" applyFont="1" applyBorder="1" applyProtection="1"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6" fillId="0" borderId="4" xfId="0" applyFon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6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9" fontId="0" fillId="0" borderId="1" xfId="1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9" fontId="0" fillId="0" borderId="6" xfId="1" applyFont="1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7" xfId="0" applyBorder="1" applyProtection="1">
      <protection locked="0"/>
    </xf>
    <xf numFmtId="9" fontId="0" fillId="0" borderId="0" xfId="1" applyFont="1" applyBorder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5" fillId="0" borderId="20" xfId="0" applyFont="1" applyBorder="1" applyProtection="1">
      <protection locked="0"/>
    </xf>
    <xf numFmtId="0" fontId="5" fillId="0" borderId="22" xfId="0" applyFont="1" applyBorder="1" applyAlignment="1" applyProtection="1">
      <alignment wrapText="1"/>
      <protection locked="0"/>
    </xf>
    <xf numFmtId="0" fontId="5" fillId="0" borderId="21" xfId="0" applyFont="1" applyBorder="1" applyProtection="1">
      <protection locked="0"/>
    </xf>
    <xf numFmtId="0" fontId="5" fillId="0" borderId="21" xfId="0" applyFont="1" applyBorder="1" applyAlignment="1" applyProtection="1">
      <alignment wrapText="1"/>
      <protection locked="0"/>
    </xf>
    <xf numFmtId="0" fontId="5" fillId="0" borderId="23" xfId="0" applyFont="1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wrapText="1"/>
      <protection locked="0"/>
    </xf>
    <xf numFmtId="0" fontId="6" fillId="0" borderId="35" xfId="0" applyFont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14" fontId="0" fillId="0" borderId="24" xfId="0" applyNumberFormat="1" applyBorder="1" applyProtection="1">
      <protection locked="0"/>
    </xf>
    <xf numFmtId="14" fontId="0" fillId="0" borderId="6" xfId="0" applyNumberFormat="1" applyBorder="1" applyProtection="1">
      <protection locked="0"/>
    </xf>
    <xf numFmtId="0" fontId="0" fillId="0" borderId="37" xfId="0" applyBorder="1" applyProtection="1">
      <protection locked="0"/>
    </xf>
    <xf numFmtId="9" fontId="0" fillId="0" borderId="36" xfId="1" applyFont="1" applyBorder="1" applyProtection="1">
      <protection locked="0"/>
    </xf>
    <xf numFmtId="0" fontId="9" fillId="0" borderId="0" xfId="4" applyBorder="1" applyAlignment="1" applyProtection="1">
      <alignment horizontal="left" wrapText="1"/>
      <protection locked="0"/>
    </xf>
    <xf numFmtId="0" fontId="3" fillId="0" borderId="13" xfId="0" applyFont="1" applyBorder="1" applyAlignment="1" applyProtection="1">
      <alignment horizontal="right"/>
      <protection locked="0"/>
    </xf>
    <xf numFmtId="0" fontId="3" fillId="0" borderId="14" xfId="0" applyFont="1" applyBorder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16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19" fillId="0" borderId="20" xfId="0" applyFont="1" applyBorder="1"/>
    <xf numFmtId="0" fontId="19" fillId="0" borderId="21" xfId="0" applyFont="1" applyBorder="1"/>
    <xf numFmtId="0" fontId="19" fillId="0" borderId="21" xfId="0" applyFont="1" applyBorder="1" applyAlignment="1">
      <alignment wrapText="1"/>
    </xf>
    <xf numFmtId="0" fontId="19" fillId="0" borderId="22" xfId="0" applyFont="1" applyBorder="1" applyAlignment="1">
      <alignment wrapText="1"/>
    </xf>
    <xf numFmtId="0" fontId="20" fillId="0" borderId="20" xfId="0" applyFont="1" applyBorder="1"/>
    <xf numFmtId="0" fontId="20" fillId="0" borderId="21" xfId="0" applyFont="1" applyBorder="1"/>
    <xf numFmtId="0" fontId="20" fillId="0" borderId="21" xfId="0" applyFont="1" applyBorder="1" applyAlignment="1">
      <alignment wrapText="1"/>
    </xf>
    <xf numFmtId="0" fontId="20" fillId="0" borderId="2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0" fillId="0" borderId="25" xfId="0" applyBorder="1"/>
    <xf numFmtId="0" fontId="0" fillId="0" borderId="6" xfId="0" applyBorder="1"/>
    <xf numFmtId="9" fontId="0" fillId="0" borderId="25" xfId="1" applyFont="1" applyBorder="1" applyProtection="1"/>
    <xf numFmtId="9" fontId="0" fillId="0" borderId="1" xfId="1" applyFont="1" applyBorder="1" applyProtection="1"/>
    <xf numFmtId="9" fontId="0" fillId="0" borderId="6" xfId="1" applyFont="1" applyBorder="1" applyProtection="1"/>
    <xf numFmtId="0" fontId="19" fillId="0" borderId="39" xfId="0" applyFont="1" applyBorder="1" applyAlignment="1">
      <alignment horizontal="center"/>
    </xf>
    <xf numFmtId="0" fontId="6" fillId="0" borderId="26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38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/>
    <xf numFmtId="0" fontId="0" fillId="0" borderId="3" xfId="0" applyBorder="1" applyAlignment="1">
      <alignment wrapText="1"/>
    </xf>
    <xf numFmtId="0" fontId="6" fillId="0" borderId="4" xfId="0" applyFont="1" applyBorder="1" applyAlignment="1">
      <alignment wrapText="1"/>
    </xf>
    <xf numFmtId="0" fontId="8" fillId="0" borderId="0" xfId="0" applyFont="1"/>
    <xf numFmtId="0" fontId="18" fillId="0" borderId="0" xfId="0" applyFont="1"/>
    <xf numFmtId="0" fontId="22" fillId="0" borderId="0" xfId="0" applyFont="1" applyAlignment="1">
      <alignment horizontal="center" vertical="top"/>
    </xf>
    <xf numFmtId="0" fontId="3" fillId="0" borderId="12" xfId="0" applyFont="1" applyBorder="1"/>
    <xf numFmtId="0" fontId="3" fillId="0" borderId="15" xfId="0" applyFont="1" applyBorder="1"/>
    <xf numFmtId="0" fontId="8" fillId="3" borderId="40" xfId="0" applyFont="1" applyFill="1" applyBorder="1" applyAlignment="1" applyProtection="1">
      <alignment wrapText="1"/>
      <protection locked="0"/>
    </xf>
    <xf numFmtId="0" fontId="24" fillId="0" borderId="20" xfId="0" applyFont="1" applyBorder="1"/>
    <xf numFmtId="0" fontId="24" fillId="0" borderId="21" xfId="0" applyFont="1" applyBorder="1"/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11" fillId="0" borderId="28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wrapText="1"/>
    </xf>
    <xf numFmtId="9" fontId="0" fillId="0" borderId="7" xfId="1" applyFont="1" applyBorder="1" applyProtection="1"/>
    <xf numFmtId="0" fontId="9" fillId="0" borderId="24" xfId="4" applyBorder="1" applyAlignment="1" applyProtection="1">
      <alignment horizontal="left" wrapText="1"/>
      <protection locked="0"/>
    </xf>
    <xf numFmtId="0" fontId="19" fillId="0" borderId="5" xfId="0" applyFont="1" applyBorder="1"/>
    <xf numFmtId="0" fontId="19" fillId="0" borderId="6" xfId="0" applyFont="1" applyBorder="1"/>
    <xf numFmtId="0" fontId="24" fillId="0" borderId="1" xfId="0" applyFont="1" applyBorder="1"/>
    <xf numFmtId="0" fontId="24" fillId="0" borderId="3" xfId="0" applyFont="1" applyBorder="1"/>
    <xf numFmtId="0" fontId="8" fillId="2" borderId="0" xfId="0" applyFont="1" applyFill="1" applyProtection="1">
      <protection locked="0"/>
    </xf>
    <xf numFmtId="14" fontId="8" fillId="2" borderId="0" xfId="0" applyNumberFormat="1" applyFont="1" applyFill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wrapText="1"/>
      <protection locked="0"/>
    </xf>
    <xf numFmtId="0" fontId="2" fillId="0" borderId="44" xfId="0" applyFont="1" applyBorder="1" applyProtection="1">
      <protection locked="0"/>
    </xf>
    <xf numFmtId="0" fontId="3" fillId="0" borderId="44" xfId="0" applyFont="1" applyBorder="1" applyProtection="1">
      <protection locked="0"/>
    </xf>
    <xf numFmtId="0" fontId="2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3" fontId="0" fillId="0" borderId="5" xfId="0" applyNumberFormat="1" applyBorder="1" applyAlignment="1" applyProtection="1">
      <alignment wrapText="1"/>
      <protection locked="0"/>
    </xf>
    <xf numFmtId="164" fontId="3" fillId="0" borderId="0" xfId="0" applyNumberFormat="1" applyFont="1" applyProtection="1">
      <protection locked="0"/>
    </xf>
    <xf numFmtId="0" fontId="9" fillId="0" borderId="0" xfId="4" applyBorder="1" applyProtection="1">
      <protection locked="0"/>
    </xf>
    <xf numFmtId="0" fontId="9" fillId="0" borderId="6" xfId="4" applyBorder="1" applyAlignment="1" applyProtection="1">
      <alignment wrapText="1"/>
      <protection locked="0"/>
    </xf>
    <xf numFmtId="0" fontId="16" fillId="0" borderId="12" xfId="0" applyFont="1" applyBorder="1" applyAlignment="1" applyProtection="1">
      <alignment horizontal="center"/>
      <protection locked="0"/>
    </xf>
    <xf numFmtId="0" fontId="16" fillId="0" borderId="13" xfId="0" applyFont="1" applyBorder="1" applyAlignment="1" applyProtection="1">
      <alignment horizontal="center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 wrapText="1"/>
      <protection locked="0"/>
    </xf>
    <xf numFmtId="0" fontId="5" fillId="0" borderId="29" xfId="0" applyFont="1" applyBorder="1" applyAlignment="1" applyProtection="1">
      <alignment horizontal="center" wrapText="1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16" fillId="0" borderId="8" xfId="0" applyFont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0" fontId="24" fillId="0" borderId="23" xfId="0" applyFont="1" applyBorder="1" applyAlignment="1">
      <alignment horizontal="center" wrapText="1"/>
    </xf>
    <xf numFmtId="0" fontId="24" fillId="0" borderId="24" xfId="0" applyFont="1" applyBorder="1" applyAlignment="1">
      <alignment horizontal="center" wrapText="1"/>
    </xf>
    <xf numFmtId="0" fontId="24" fillId="0" borderId="2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1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15" fontId="3" fillId="0" borderId="8" xfId="0" applyNumberFormat="1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4" fillId="0" borderId="2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9" fillId="0" borderId="42" xfId="0" applyFont="1" applyBorder="1" applyAlignment="1">
      <alignment horizontal="center" wrapText="1"/>
    </xf>
    <xf numFmtId="0" fontId="19" fillId="0" borderId="43" xfId="0" applyFont="1" applyBorder="1" applyAlignment="1">
      <alignment horizontal="center" wrapText="1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9" fillId="0" borderId="21" xfId="0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19" fillId="0" borderId="21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4" xfId="0" applyFont="1" applyBorder="1" applyAlignment="1">
      <alignment horizontal="center"/>
    </xf>
  </cellXfs>
  <cellStyles count="5">
    <cellStyle name="Hyperlink" xfId="4" builtinId="8"/>
    <cellStyle name="Normal" xfId="0" builtinId="0"/>
    <cellStyle name="Normal 2" xfId="2" xr:uid="{3573B0C4-E2F5-4DC2-8890-EAC06BB1B6C7}"/>
    <cellStyle name="Percent" xfId="1" builtinId="5"/>
    <cellStyle name="Percent 2" xfId="3" xr:uid="{2DDCFE09-C9C2-4B60-B90F-6A35459006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thecsu.sharepoint.com/sites/FinancingandTreasury/FRM/Perm%20Files%20Reference/Training%20Resources/Guides/Housing/Forms%20WIP/Fall%202023%20Housing%20Occupancy%20Form%20(with%20ASH%20-%20for%20Future%20Report).xlsx" TargetMode="External"/><Relationship Id="rId1" Type="http://schemas.openxmlformats.org/officeDocument/2006/relationships/externalLinkPath" Target="https://thecsu.sharepoint.com/sites/FinancingandTreasury/FRM/Perm%20Files%20Reference/Training%20Resources/Guides/Housing/Forms%20WIP/Fall%202023%20Housing%20Occupancy%20Form%20(with%20ASH%20-%20for%20Future%20Repor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tandard"/>
      <sheetName val="Campus Names"/>
      <sheetName val="Upload_Standard"/>
      <sheetName val="Mix-Use"/>
      <sheetName val="Affordable Housing by Building"/>
      <sheetName val="Upload_Mix-Use"/>
    </sheetNames>
    <sheetDataSet>
      <sheetData sheetId="0"/>
      <sheetData sheetId="1">
        <row r="3">
          <cell r="A3" t="str">
            <v>CSU, Bakersfield</v>
          </cell>
        </row>
        <row r="4">
          <cell r="A4" t="str">
            <v>CSU, Channel Islands</v>
          </cell>
        </row>
        <row r="5">
          <cell r="A5" t="str">
            <v>CSU, Chico</v>
          </cell>
        </row>
        <row r="6">
          <cell r="A6" t="str">
            <v>CSU, Dominguez Hills</v>
          </cell>
        </row>
        <row r="7">
          <cell r="A7" t="str">
            <v>CSU, East Bay</v>
          </cell>
        </row>
        <row r="8">
          <cell r="A8" t="str">
            <v xml:space="preserve">CSU, Fresno </v>
          </cell>
        </row>
        <row r="9">
          <cell r="A9" t="str">
            <v>CSU, Fullerton</v>
          </cell>
        </row>
        <row r="10">
          <cell r="A10" t="str">
            <v>Humboldt State University</v>
          </cell>
        </row>
        <row r="11">
          <cell r="A11" t="str">
            <v>CSU, Long Beach</v>
          </cell>
        </row>
        <row r="12">
          <cell r="A12" t="str">
            <v>CSU, Los Angeles</v>
          </cell>
        </row>
        <row r="13">
          <cell r="A13" t="str">
            <v>California Maritime Academy</v>
          </cell>
        </row>
        <row r="14">
          <cell r="A14" t="str">
            <v>CSU, Monterey Bay</v>
          </cell>
        </row>
        <row r="15">
          <cell r="A15" t="str">
            <v xml:space="preserve">CSU, Northridge </v>
          </cell>
        </row>
        <row r="16">
          <cell r="A16" t="str">
            <v>CSPU, Pomona</v>
          </cell>
        </row>
        <row r="17">
          <cell r="A17" t="str">
            <v>CSU, Sacramento</v>
          </cell>
        </row>
        <row r="18">
          <cell r="A18" t="str">
            <v>CSU, San Bernardino</v>
          </cell>
        </row>
        <row r="19">
          <cell r="A19" t="str">
            <v>San Diego State University</v>
          </cell>
        </row>
        <row r="20">
          <cell r="A20" t="str">
            <v>San Francisco State University</v>
          </cell>
        </row>
        <row r="21">
          <cell r="A21" t="str">
            <v>San Jose State University</v>
          </cell>
        </row>
        <row r="22">
          <cell r="A22" t="str">
            <v>CPSU, San Luis Obispo</v>
          </cell>
        </row>
        <row r="23">
          <cell r="A23" t="str">
            <v>CSU, San Marcos</v>
          </cell>
        </row>
        <row r="24">
          <cell r="A24" t="str">
            <v>Sonoma State University</v>
          </cell>
        </row>
        <row r="25">
          <cell r="A25" t="str">
            <v>CSU, Stanislaus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umboldt.edu/" TargetMode="External"/><Relationship Id="rId13" Type="http://schemas.openxmlformats.org/officeDocument/2006/relationships/hyperlink" Target="https://www.csun.edu/" TargetMode="External"/><Relationship Id="rId18" Type="http://schemas.openxmlformats.org/officeDocument/2006/relationships/hyperlink" Target="https://www.sfsu.edu/" TargetMode="External"/><Relationship Id="rId3" Type="http://schemas.openxmlformats.org/officeDocument/2006/relationships/hyperlink" Target="https://www.csuchico.edu/" TargetMode="External"/><Relationship Id="rId21" Type="http://schemas.openxmlformats.org/officeDocument/2006/relationships/hyperlink" Target="https://www.csusm.edu/" TargetMode="External"/><Relationship Id="rId7" Type="http://schemas.openxmlformats.org/officeDocument/2006/relationships/hyperlink" Target="https://www.fullerton.edu/" TargetMode="External"/><Relationship Id="rId12" Type="http://schemas.openxmlformats.org/officeDocument/2006/relationships/hyperlink" Target="https://csumb.edu/" TargetMode="External"/><Relationship Id="rId17" Type="http://schemas.openxmlformats.org/officeDocument/2006/relationships/hyperlink" Target="https://www.sdsu.edu/" TargetMode="External"/><Relationship Id="rId2" Type="http://schemas.openxmlformats.org/officeDocument/2006/relationships/hyperlink" Target="http://www.csuci.edu/" TargetMode="External"/><Relationship Id="rId16" Type="http://schemas.openxmlformats.org/officeDocument/2006/relationships/hyperlink" Target="https://www.csusb.edu/" TargetMode="External"/><Relationship Id="rId20" Type="http://schemas.openxmlformats.org/officeDocument/2006/relationships/hyperlink" Target="https://www.calpoly.edu/" TargetMode="External"/><Relationship Id="rId1" Type="http://schemas.openxmlformats.org/officeDocument/2006/relationships/hyperlink" Target="http://www.csub.edu/admissions" TargetMode="External"/><Relationship Id="rId6" Type="http://schemas.openxmlformats.org/officeDocument/2006/relationships/hyperlink" Target="https://www.fresnostate.edu/" TargetMode="External"/><Relationship Id="rId11" Type="http://schemas.openxmlformats.org/officeDocument/2006/relationships/hyperlink" Target="https://www.csum.edu/" TargetMode="External"/><Relationship Id="rId24" Type="http://schemas.openxmlformats.org/officeDocument/2006/relationships/hyperlink" Target="https://www.calstate.edu/" TargetMode="External"/><Relationship Id="rId5" Type="http://schemas.openxmlformats.org/officeDocument/2006/relationships/hyperlink" Target="http://www.csueastbay.edu/" TargetMode="External"/><Relationship Id="rId15" Type="http://schemas.openxmlformats.org/officeDocument/2006/relationships/hyperlink" Target="https://www.csus.edu/" TargetMode="External"/><Relationship Id="rId23" Type="http://schemas.openxmlformats.org/officeDocument/2006/relationships/hyperlink" Target="http://www.csustan.edu/" TargetMode="External"/><Relationship Id="rId10" Type="http://schemas.openxmlformats.org/officeDocument/2006/relationships/hyperlink" Target="http://www.calstatela.edu/" TargetMode="External"/><Relationship Id="rId19" Type="http://schemas.openxmlformats.org/officeDocument/2006/relationships/hyperlink" Target="http://www.sjsu.edu/" TargetMode="External"/><Relationship Id="rId4" Type="http://schemas.openxmlformats.org/officeDocument/2006/relationships/hyperlink" Target="https://www.csudh.edu/" TargetMode="External"/><Relationship Id="rId9" Type="http://schemas.openxmlformats.org/officeDocument/2006/relationships/hyperlink" Target="https://www.csulb.edu/" TargetMode="External"/><Relationship Id="rId14" Type="http://schemas.openxmlformats.org/officeDocument/2006/relationships/hyperlink" Target="https://www.cpp.edu/" TargetMode="External"/><Relationship Id="rId22" Type="http://schemas.openxmlformats.org/officeDocument/2006/relationships/hyperlink" Target="http://www.sonoma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6CA06-F26F-495B-B9D2-859AAECD9F8F}">
  <sheetPr>
    <pageSetUpPr fitToPage="1"/>
  </sheetPr>
  <dimension ref="A1:AX41"/>
  <sheetViews>
    <sheetView tabSelected="1" topLeftCell="B13" zoomScaleNormal="100" workbookViewId="0">
      <selection activeCell="R22" sqref="R22"/>
    </sheetView>
  </sheetViews>
  <sheetFormatPr defaultColWidth="9.140625" defaultRowHeight="15"/>
  <cols>
    <col min="1" max="1" width="0" style="6" hidden="1" customWidth="1"/>
    <col min="2" max="2" width="11.42578125" style="6" customWidth="1"/>
    <col min="3" max="3" width="20.5703125" style="6" customWidth="1"/>
    <col min="4" max="4" width="9.28515625" style="6" customWidth="1"/>
    <col min="5" max="5" width="11.140625" style="6" customWidth="1"/>
    <col min="6" max="6" width="13.7109375" style="6" customWidth="1"/>
    <col min="7" max="7" width="12" style="6" customWidth="1"/>
    <col min="8" max="8" width="12.42578125" style="6" customWidth="1"/>
    <col min="9" max="10" width="10.5703125" style="6" customWidth="1"/>
    <col min="11" max="11" width="9.85546875" style="6" customWidth="1"/>
    <col min="12" max="12" width="17.7109375" style="6" customWidth="1"/>
    <col min="13" max="13" width="12.42578125" style="7" customWidth="1"/>
    <col min="14" max="14" width="10.140625" style="7" customWidth="1"/>
    <col min="15" max="15" width="8.85546875" style="7" customWidth="1"/>
    <col min="16" max="16" width="8.85546875" style="6" customWidth="1"/>
    <col min="17" max="17" width="10.28515625" style="6" customWidth="1"/>
    <col min="18" max="18" width="8.85546875" style="6" customWidth="1"/>
    <col min="19" max="19" width="10.5703125" style="6" customWidth="1"/>
    <col min="20" max="20" width="10.28515625" style="6" customWidth="1"/>
    <col min="21" max="21" width="9" style="6" customWidth="1"/>
    <col min="22" max="22" width="10.7109375" style="6" customWidth="1"/>
    <col min="23" max="23" width="9.85546875" style="6" customWidth="1"/>
    <col min="24" max="24" width="17.5703125" style="6" customWidth="1"/>
    <col min="25" max="25" width="11.85546875" style="7" customWidth="1"/>
    <col min="26" max="26" width="9.85546875" style="7" customWidth="1"/>
    <col min="27" max="27" width="11.28515625" style="6" customWidth="1"/>
    <col min="28" max="28" width="7.7109375" style="6" customWidth="1"/>
    <col min="29" max="29" width="8.5703125" style="6" customWidth="1"/>
    <col min="30" max="30" width="13.7109375" style="6" customWidth="1"/>
    <col min="31" max="32" width="8.85546875" style="6" customWidth="1"/>
    <col min="33" max="33" width="10.140625" style="6" customWidth="1"/>
    <col min="34" max="34" width="9.7109375" style="6" customWidth="1"/>
    <col min="35" max="35" width="10.5703125" style="6" customWidth="1"/>
    <col min="36" max="36" width="9.140625" style="6" customWidth="1"/>
    <col min="37" max="37" width="7.7109375" style="6" customWidth="1"/>
    <col min="38" max="38" width="9.140625" style="6" customWidth="1"/>
    <col min="39" max="45" width="9.140625" style="6" hidden="1" customWidth="1"/>
    <col min="46" max="46" width="11.42578125" style="6" hidden="1" customWidth="1"/>
    <col min="47" max="50" width="9.140625" style="6" hidden="1" customWidth="1"/>
    <col min="51" max="51" width="9.140625" style="6" customWidth="1"/>
    <col min="52" max="16384" width="9.140625" style="6"/>
  </cols>
  <sheetData>
    <row r="1" spans="1:50" s="111" customFormat="1" ht="18.75">
      <c r="A1" s="109"/>
      <c r="B1" s="109" t="s">
        <v>0</v>
      </c>
      <c r="C1" s="109"/>
      <c r="D1" s="109"/>
      <c r="E1" s="109"/>
      <c r="F1" s="110">
        <v>45429</v>
      </c>
      <c r="M1" s="112"/>
      <c r="N1" s="112"/>
      <c r="O1" s="112"/>
      <c r="Y1" s="112"/>
      <c r="Z1" s="112"/>
    </row>
    <row r="3" spans="1:50" ht="18.75">
      <c r="B3" s="90" t="s">
        <v>166</v>
      </c>
      <c r="C3"/>
    </row>
    <row r="4" spans="1:50" ht="15.75" thickBot="1"/>
    <row r="5" spans="1:50" s="9" customFormat="1" ht="36.950000000000003" customHeight="1" thickBot="1">
      <c r="A5" s="8"/>
      <c r="B5" s="8" t="s">
        <v>1</v>
      </c>
      <c r="C5" s="95" t="s">
        <v>92</v>
      </c>
      <c r="D5" s="126" t="s">
        <v>24</v>
      </c>
      <c r="E5" s="127"/>
      <c r="F5" s="127"/>
      <c r="G5" s="127"/>
      <c r="H5" s="127"/>
      <c r="I5" s="127"/>
      <c r="J5" s="127"/>
      <c r="K5" s="127"/>
      <c r="L5" s="127"/>
      <c r="M5" s="127"/>
      <c r="N5" s="128"/>
      <c r="O5" s="148" t="s">
        <v>26</v>
      </c>
      <c r="P5" s="149"/>
      <c r="Q5" s="149"/>
      <c r="R5" s="149"/>
      <c r="S5" s="149"/>
      <c r="T5" s="149"/>
      <c r="U5" s="149"/>
      <c r="V5" s="149"/>
      <c r="W5" s="149"/>
      <c r="X5" s="149"/>
      <c r="Y5" s="150"/>
      <c r="Z5" s="151" t="s">
        <v>179</v>
      </c>
      <c r="AA5" s="152"/>
      <c r="AB5" s="152"/>
      <c r="AC5" s="152"/>
      <c r="AD5" s="152"/>
      <c r="AE5" s="152"/>
      <c r="AF5" s="152"/>
      <c r="AG5" s="152"/>
      <c r="AH5" s="152"/>
      <c r="AI5" s="152"/>
      <c r="AJ5" s="153"/>
      <c r="AM5" s="137" t="s">
        <v>180</v>
      </c>
      <c r="AN5" s="138"/>
      <c r="AO5" s="138"/>
      <c r="AP5" s="138"/>
      <c r="AQ5" s="138"/>
      <c r="AR5" s="138"/>
      <c r="AS5" s="138"/>
      <c r="AT5" s="138"/>
      <c r="AU5" s="139"/>
    </row>
    <row r="6" spans="1:50" s="10" customFormat="1" ht="16.5" thickBot="1">
      <c r="B6" s="91"/>
      <c r="C6" s="92" t="s">
        <v>193</v>
      </c>
      <c r="D6" s="60" t="s">
        <v>3</v>
      </c>
      <c r="E6" s="61" t="s">
        <v>5</v>
      </c>
      <c r="F6" s="61" t="s">
        <v>7</v>
      </c>
      <c r="G6" s="61" t="s">
        <v>12</v>
      </c>
      <c r="H6" s="61" t="s">
        <v>13</v>
      </c>
      <c r="I6" s="61" t="s">
        <v>14</v>
      </c>
      <c r="J6" s="61" t="s">
        <v>15</v>
      </c>
      <c r="K6" s="61" t="s">
        <v>17</v>
      </c>
      <c r="L6" s="61" t="s">
        <v>23</v>
      </c>
      <c r="M6" s="62" t="s">
        <v>19</v>
      </c>
      <c r="N6" s="63" t="s">
        <v>30</v>
      </c>
      <c r="O6" s="96" t="s">
        <v>3</v>
      </c>
      <c r="P6" s="97" t="s">
        <v>5</v>
      </c>
      <c r="Q6" s="97" t="s">
        <v>7</v>
      </c>
      <c r="R6" s="97" t="s">
        <v>12</v>
      </c>
      <c r="S6" s="97" t="s">
        <v>13</v>
      </c>
      <c r="T6" s="97" t="s">
        <v>14</v>
      </c>
      <c r="U6" s="97" t="s">
        <v>15</v>
      </c>
      <c r="V6" s="97" t="s">
        <v>17</v>
      </c>
      <c r="W6" s="97" t="s">
        <v>23</v>
      </c>
      <c r="X6" s="98" t="s">
        <v>19</v>
      </c>
      <c r="Y6" s="99" t="s">
        <v>30</v>
      </c>
      <c r="Z6" s="64" t="s">
        <v>3</v>
      </c>
      <c r="AA6" s="65" t="s">
        <v>5</v>
      </c>
      <c r="AB6" s="65" t="s">
        <v>7</v>
      </c>
      <c r="AC6" s="65" t="s">
        <v>12</v>
      </c>
      <c r="AD6" s="65" t="s">
        <v>13</v>
      </c>
      <c r="AE6" s="65" t="s">
        <v>14</v>
      </c>
      <c r="AF6" s="65" t="s">
        <v>15</v>
      </c>
      <c r="AG6" s="65" t="s">
        <v>17</v>
      </c>
      <c r="AH6" s="65" t="s">
        <v>23</v>
      </c>
      <c r="AI6" s="66" t="s">
        <v>19</v>
      </c>
      <c r="AJ6" s="67" t="s">
        <v>30</v>
      </c>
      <c r="AM6" s="11" t="s">
        <v>3</v>
      </c>
      <c r="AN6" s="12" t="s">
        <v>5</v>
      </c>
      <c r="AO6" s="12" t="s">
        <v>7</v>
      </c>
      <c r="AP6" s="12" t="s">
        <v>12</v>
      </c>
      <c r="AQ6" s="12" t="s">
        <v>13</v>
      </c>
      <c r="AR6" s="12" t="s">
        <v>14</v>
      </c>
      <c r="AS6" s="12" t="s">
        <v>15</v>
      </c>
      <c r="AT6" s="12" t="s">
        <v>17</v>
      </c>
      <c r="AU6" s="13" t="s">
        <v>23</v>
      </c>
    </row>
    <row r="7" spans="1:50" s="5" customFormat="1" ht="180.6" customHeight="1" thickBot="1">
      <c r="A7" s="44" t="s">
        <v>20</v>
      </c>
      <c r="B7" s="84" t="s">
        <v>27</v>
      </c>
      <c r="C7" s="85" t="s">
        <v>25</v>
      </c>
      <c r="D7" s="68" t="s">
        <v>2</v>
      </c>
      <c r="E7" s="69" t="s">
        <v>4</v>
      </c>
      <c r="F7" s="69" t="s">
        <v>6</v>
      </c>
      <c r="G7" s="70" t="s">
        <v>8</v>
      </c>
      <c r="H7" s="70" t="s">
        <v>195</v>
      </c>
      <c r="I7" s="71" t="s">
        <v>38</v>
      </c>
      <c r="J7" s="71" t="s">
        <v>39</v>
      </c>
      <c r="K7" s="71" t="s">
        <v>194</v>
      </c>
      <c r="L7" s="71" t="s">
        <v>22</v>
      </c>
      <c r="M7" s="71" t="s">
        <v>40</v>
      </c>
      <c r="N7" s="72" t="s">
        <v>29</v>
      </c>
      <c r="O7" s="68" t="s">
        <v>2</v>
      </c>
      <c r="P7" s="69" t="s">
        <v>4</v>
      </c>
      <c r="Q7" s="69" t="s">
        <v>6</v>
      </c>
      <c r="R7" s="70" t="s">
        <v>8</v>
      </c>
      <c r="S7" s="70" t="s">
        <v>196</v>
      </c>
      <c r="T7" s="71" t="s">
        <v>38</v>
      </c>
      <c r="U7" s="71" t="s">
        <v>39</v>
      </c>
      <c r="V7" s="71" t="s">
        <v>194</v>
      </c>
      <c r="W7" s="71" t="s">
        <v>22</v>
      </c>
      <c r="X7" s="71" t="s">
        <v>40</v>
      </c>
      <c r="Y7" s="72" t="s">
        <v>29</v>
      </c>
      <c r="Z7" s="68" t="s">
        <v>2</v>
      </c>
      <c r="AA7" s="69" t="s">
        <v>4</v>
      </c>
      <c r="AB7" s="69" t="s">
        <v>6</v>
      </c>
      <c r="AC7" s="70" t="s">
        <v>8</v>
      </c>
      <c r="AD7" s="70" t="s">
        <v>196</v>
      </c>
      <c r="AE7" s="71" t="s">
        <v>38</v>
      </c>
      <c r="AF7" s="71" t="s">
        <v>39</v>
      </c>
      <c r="AG7" s="71" t="s">
        <v>194</v>
      </c>
      <c r="AH7" s="71" t="s">
        <v>22</v>
      </c>
      <c r="AI7" s="71" t="s">
        <v>40</v>
      </c>
      <c r="AJ7" s="72" t="s">
        <v>29</v>
      </c>
      <c r="AM7" s="16" t="s">
        <v>2</v>
      </c>
      <c r="AN7" s="17" t="s">
        <v>4</v>
      </c>
      <c r="AO7" s="17" t="s">
        <v>6</v>
      </c>
      <c r="AP7" s="18" t="s">
        <v>8</v>
      </c>
      <c r="AQ7" s="14" t="s">
        <v>196</v>
      </c>
      <c r="AR7" s="14" t="s">
        <v>38</v>
      </c>
      <c r="AS7" s="14" t="s">
        <v>39</v>
      </c>
      <c r="AT7" s="14" t="s">
        <v>18</v>
      </c>
      <c r="AU7" s="19" t="s">
        <v>22</v>
      </c>
    </row>
    <row r="8" spans="1:50" ht="180">
      <c r="A8" s="47" t="str">
        <f>$C$5</f>
        <v>Long Beach</v>
      </c>
      <c r="B8" s="88" t="s">
        <v>21</v>
      </c>
      <c r="C8" s="89" t="s">
        <v>9</v>
      </c>
      <c r="D8" s="22">
        <v>2281</v>
      </c>
      <c r="E8" s="23">
        <v>240</v>
      </c>
      <c r="F8" s="23">
        <v>-4</v>
      </c>
      <c r="G8" s="73">
        <f>SUM(D8:F8)</f>
        <v>2517</v>
      </c>
      <c r="H8" s="23">
        <v>2446</v>
      </c>
      <c r="I8" s="75">
        <f>H8/G8</f>
        <v>0.97179181565355577</v>
      </c>
      <c r="J8" s="75">
        <f>H8/D8</f>
        <v>1.0723366944322665</v>
      </c>
      <c r="K8" s="23">
        <v>125</v>
      </c>
      <c r="L8" s="73">
        <f>H8-K8</f>
        <v>2321</v>
      </c>
      <c r="M8" s="24" t="s">
        <v>217</v>
      </c>
      <c r="N8" s="25"/>
      <c r="O8" s="22">
        <v>572</v>
      </c>
      <c r="P8" s="23">
        <v>100</v>
      </c>
      <c r="Q8" s="23"/>
      <c r="R8" s="73">
        <f>SUM(O8:Q8)</f>
        <v>672</v>
      </c>
      <c r="S8" s="23">
        <v>633</v>
      </c>
      <c r="T8" s="75">
        <f>S8/R8</f>
        <v>0.9419642857142857</v>
      </c>
      <c r="U8" s="75">
        <f>S8/O8</f>
        <v>1.1066433566433567</v>
      </c>
      <c r="V8" s="23">
        <v>21</v>
      </c>
      <c r="W8" s="73">
        <f t="shared" ref="W8:W12" si="0">S8-V8</f>
        <v>612</v>
      </c>
      <c r="X8" s="24" t="s">
        <v>217</v>
      </c>
      <c r="Y8" s="25"/>
      <c r="Z8" s="22"/>
      <c r="AA8" s="23"/>
      <c r="AB8" s="23"/>
      <c r="AC8" s="73">
        <f>SUM(Z8:AB8)</f>
        <v>0</v>
      </c>
      <c r="AD8" s="23"/>
      <c r="AE8" s="75" t="e">
        <f>AD8/AC8</f>
        <v>#DIV/0!</v>
      </c>
      <c r="AF8" s="75" t="e">
        <f>AD8/Z8</f>
        <v>#DIV/0!</v>
      </c>
      <c r="AG8" s="23"/>
      <c r="AH8" s="73">
        <f t="shared" ref="AH8:AH12" si="1">AD8-AG8</f>
        <v>0</v>
      </c>
      <c r="AI8" s="24"/>
      <c r="AJ8" s="25"/>
      <c r="AM8" s="26">
        <f t="shared" ref="AM8:AO12" si="2">D8+O8+Z8</f>
        <v>2853</v>
      </c>
      <c r="AN8" s="26">
        <f t="shared" si="2"/>
        <v>340</v>
      </c>
      <c r="AO8" s="26">
        <f t="shared" si="2"/>
        <v>-4</v>
      </c>
      <c r="AP8" s="20">
        <f>SUM(AM8:AO8)</f>
        <v>3189</v>
      </c>
      <c r="AQ8" s="20">
        <f>H8+S8+AD8</f>
        <v>3079</v>
      </c>
      <c r="AR8" s="27">
        <f>AQ8/AP8</f>
        <v>0.96550642834744438</v>
      </c>
      <c r="AS8" s="27">
        <f>AQ8/AM8</f>
        <v>1.0792148615492465</v>
      </c>
      <c r="AT8" s="20">
        <f>K8+V8+AG8</f>
        <v>146</v>
      </c>
      <c r="AU8" s="28">
        <f>AQ8-AT8</f>
        <v>2933</v>
      </c>
    </row>
    <row r="9" spans="1:50" ht="30">
      <c r="A9" s="47" t="str">
        <f t="shared" ref="A9:A12" si="3">$C$5</f>
        <v>Long Beach</v>
      </c>
      <c r="B9" s="88" t="s">
        <v>21</v>
      </c>
      <c r="C9" s="89" t="s">
        <v>10</v>
      </c>
      <c r="D9" s="26">
        <v>4</v>
      </c>
      <c r="E9" s="20"/>
      <c r="F9" s="20">
        <v>0</v>
      </c>
      <c r="G9" s="73">
        <f>SUM(D9:F9)</f>
        <v>4</v>
      </c>
      <c r="H9" s="20">
        <v>4</v>
      </c>
      <c r="I9" s="76">
        <f t="shared" ref="I9:I12" si="4">H9/G9</f>
        <v>1</v>
      </c>
      <c r="J9" s="76">
        <f t="shared" ref="J9:J12" si="5">H9/D9</f>
        <v>1</v>
      </c>
      <c r="K9" s="20">
        <v>0</v>
      </c>
      <c r="L9" s="1">
        <f t="shared" ref="L9:L12" si="6">H9-K9</f>
        <v>4</v>
      </c>
      <c r="M9" s="21"/>
      <c r="N9" s="29"/>
      <c r="O9" s="26">
        <v>3</v>
      </c>
      <c r="P9" s="20"/>
      <c r="Q9" s="20"/>
      <c r="R9" s="1">
        <f t="shared" ref="R9:R12" si="7">SUM(O9:Q9)</f>
        <v>3</v>
      </c>
      <c r="S9" s="20">
        <v>2</v>
      </c>
      <c r="T9" s="76">
        <f t="shared" ref="T9:T12" si="8">S9/R9</f>
        <v>0.66666666666666663</v>
      </c>
      <c r="U9" s="76">
        <f t="shared" ref="U9:U12" si="9">S9/O9</f>
        <v>0.66666666666666663</v>
      </c>
      <c r="V9" s="20"/>
      <c r="W9" s="1">
        <f t="shared" si="0"/>
        <v>2</v>
      </c>
      <c r="X9" s="21"/>
      <c r="Y9" s="29"/>
      <c r="Z9" s="26"/>
      <c r="AA9" s="20"/>
      <c r="AB9" s="20"/>
      <c r="AC9" s="1">
        <f t="shared" ref="AC9:AC12" si="10">SUM(Z9:AB9)</f>
        <v>0</v>
      </c>
      <c r="AD9" s="20"/>
      <c r="AE9" s="76" t="e">
        <f t="shared" ref="AE9:AE12" si="11">AD9/AC9</f>
        <v>#DIV/0!</v>
      </c>
      <c r="AF9" s="76" t="e">
        <f t="shared" ref="AF9:AF12" si="12">AD9/Z9</f>
        <v>#DIV/0!</v>
      </c>
      <c r="AG9" s="20"/>
      <c r="AH9" s="1">
        <f t="shared" si="1"/>
        <v>0</v>
      </c>
      <c r="AI9" s="21"/>
      <c r="AJ9" s="29"/>
      <c r="AM9" s="26">
        <f t="shared" si="2"/>
        <v>7</v>
      </c>
      <c r="AN9" s="20">
        <f t="shared" si="2"/>
        <v>0</v>
      </c>
      <c r="AO9" s="20">
        <f t="shared" si="2"/>
        <v>0</v>
      </c>
      <c r="AP9" s="20">
        <f t="shared" ref="AP9:AP12" si="13">SUM(AM9:AO9)</f>
        <v>7</v>
      </c>
      <c r="AQ9" s="20">
        <f>H9+S9+AD9</f>
        <v>6</v>
      </c>
      <c r="AR9" s="27">
        <f t="shared" ref="AR9:AR12" si="14">AQ9/AP9</f>
        <v>0.8571428571428571</v>
      </c>
      <c r="AS9" s="27">
        <f t="shared" ref="AS9:AS12" si="15">AQ9/AM9</f>
        <v>0.8571428571428571</v>
      </c>
      <c r="AT9" s="20">
        <f>K9+V9+AG9</f>
        <v>0</v>
      </c>
      <c r="AU9" s="28">
        <f t="shared" ref="AU9:AU12" si="16">AQ9-AT9</f>
        <v>6</v>
      </c>
    </row>
    <row r="10" spans="1:50" ht="45">
      <c r="A10" s="47" t="str">
        <f t="shared" si="3"/>
        <v>Long Beach</v>
      </c>
      <c r="B10" s="88" t="s">
        <v>21</v>
      </c>
      <c r="C10" s="89" t="s">
        <v>35</v>
      </c>
      <c r="D10" s="26">
        <v>0</v>
      </c>
      <c r="E10" s="20">
        <v>0</v>
      </c>
      <c r="F10" s="20">
        <v>0</v>
      </c>
      <c r="G10" s="1">
        <f t="shared" ref="G10:G12" si="17">SUM(D10:F10)</f>
        <v>0</v>
      </c>
      <c r="H10" s="20">
        <v>0</v>
      </c>
      <c r="I10" s="76" t="e">
        <f t="shared" si="4"/>
        <v>#DIV/0!</v>
      </c>
      <c r="J10" s="76" t="e">
        <f t="shared" si="5"/>
        <v>#DIV/0!</v>
      </c>
      <c r="K10" s="20">
        <v>0</v>
      </c>
      <c r="L10" s="1">
        <f t="shared" si="6"/>
        <v>0</v>
      </c>
      <c r="M10" s="21"/>
      <c r="N10" s="29"/>
      <c r="O10" s="26"/>
      <c r="P10" s="20"/>
      <c r="Q10" s="20"/>
      <c r="R10" s="1">
        <f t="shared" si="7"/>
        <v>0</v>
      </c>
      <c r="S10" s="20"/>
      <c r="T10" s="76" t="e">
        <f t="shared" si="8"/>
        <v>#DIV/0!</v>
      </c>
      <c r="U10" s="76" t="e">
        <f t="shared" si="9"/>
        <v>#DIV/0!</v>
      </c>
      <c r="V10" s="20"/>
      <c r="W10" s="1">
        <f t="shared" si="0"/>
        <v>0</v>
      </c>
      <c r="X10" s="21"/>
      <c r="Y10" s="29"/>
      <c r="Z10" s="26"/>
      <c r="AA10" s="20"/>
      <c r="AB10" s="20"/>
      <c r="AC10" s="1">
        <f t="shared" si="10"/>
        <v>0</v>
      </c>
      <c r="AD10" s="20"/>
      <c r="AE10" s="76" t="e">
        <f t="shared" si="11"/>
        <v>#DIV/0!</v>
      </c>
      <c r="AF10" s="76" t="e">
        <f t="shared" si="12"/>
        <v>#DIV/0!</v>
      </c>
      <c r="AG10" s="20"/>
      <c r="AH10" s="1">
        <f t="shared" si="1"/>
        <v>0</v>
      </c>
      <c r="AI10" s="21"/>
      <c r="AJ10" s="29"/>
      <c r="AM10" s="26">
        <f t="shared" si="2"/>
        <v>0</v>
      </c>
      <c r="AN10" s="20">
        <f t="shared" si="2"/>
        <v>0</v>
      </c>
      <c r="AO10" s="20">
        <f t="shared" si="2"/>
        <v>0</v>
      </c>
      <c r="AP10" s="20">
        <f t="shared" si="13"/>
        <v>0</v>
      </c>
      <c r="AQ10" s="20">
        <f>H10+S10+AD10</f>
        <v>0</v>
      </c>
      <c r="AR10" s="27" t="e">
        <f t="shared" si="14"/>
        <v>#DIV/0!</v>
      </c>
      <c r="AS10" s="27" t="e">
        <f t="shared" si="15"/>
        <v>#DIV/0!</v>
      </c>
      <c r="AT10" s="20">
        <f>K10+V10+AG10</f>
        <v>0</v>
      </c>
      <c r="AU10" s="28">
        <f t="shared" si="16"/>
        <v>0</v>
      </c>
    </row>
    <row r="11" spans="1:50" ht="75">
      <c r="A11" s="47" t="str">
        <f t="shared" si="3"/>
        <v>Long Beach</v>
      </c>
      <c r="B11" s="88" t="s">
        <v>21</v>
      </c>
      <c r="C11" s="89" t="s">
        <v>11</v>
      </c>
      <c r="D11" s="26">
        <v>20</v>
      </c>
      <c r="E11" s="20"/>
      <c r="F11" s="20">
        <v>-1</v>
      </c>
      <c r="G11" s="1">
        <f t="shared" si="17"/>
        <v>19</v>
      </c>
      <c r="H11" s="20">
        <v>18</v>
      </c>
      <c r="I11" s="76">
        <f t="shared" si="4"/>
        <v>0.94736842105263153</v>
      </c>
      <c r="J11" s="76">
        <f t="shared" si="5"/>
        <v>0.9</v>
      </c>
      <c r="K11" s="20">
        <v>18</v>
      </c>
      <c r="L11" s="1">
        <f t="shared" si="6"/>
        <v>0</v>
      </c>
      <c r="M11" s="21" t="s">
        <v>211</v>
      </c>
      <c r="N11" s="29"/>
      <c r="O11" s="26">
        <v>3</v>
      </c>
      <c r="P11" s="20"/>
      <c r="Q11" s="20"/>
      <c r="R11" s="1">
        <f t="shared" si="7"/>
        <v>3</v>
      </c>
      <c r="S11" s="20">
        <v>3</v>
      </c>
      <c r="T11" s="76">
        <f t="shared" si="8"/>
        <v>1</v>
      </c>
      <c r="U11" s="76">
        <f t="shared" si="9"/>
        <v>1</v>
      </c>
      <c r="V11" s="20">
        <v>3</v>
      </c>
      <c r="W11" s="1">
        <f t="shared" si="0"/>
        <v>0</v>
      </c>
      <c r="X11" s="21" t="s">
        <v>211</v>
      </c>
      <c r="Y11" s="29"/>
      <c r="Z11" s="26"/>
      <c r="AA11" s="20"/>
      <c r="AB11" s="20"/>
      <c r="AC11" s="1">
        <f t="shared" si="10"/>
        <v>0</v>
      </c>
      <c r="AD11" s="20"/>
      <c r="AE11" s="76" t="e">
        <f t="shared" si="11"/>
        <v>#DIV/0!</v>
      </c>
      <c r="AF11" s="76" t="e">
        <f t="shared" si="12"/>
        <v>#DIV/0!</v>
      </c>
      <c r="AG11" s="20"/>
      <c r="AH11" s="1">
        <f t="shared" si="1"/>
        <v>0</v>
      </c>
      <c r="AI11" s="21"/>
      <c r="AJ11" s="29"/>
      <c r="AM11" s="26">
        <f t="shared" si="2"/>
        <v>23</v>
      </c>
      <c r="AN11" s="20">
        <f t="shared" si="2"/>
        <v>0</v>
      </c>
      <c r="AO11" s="20">
        <f t="shared" si="2"/>
        <v>-1</v>
      </c>
      <c r="AP11" s="20">
        <f t="shared" si="13"/>
        <v>22</v>
      </c>
      <c r="AQ11" s="20">
        <f>H11+S11+AD11</f>
        <v>21</v>
      </c>
      <c r="AR11" s="27">
        <f t="shared" si="14"/>
        <v>0.95454545454545459</v>
      </c>
      <c r="AS11" s="27">
        <f t="shared" si="15"/>
        <v>0.91304347826086951</v>
      </c>
      <c r="AT11" s="20">
        <f>K11+V11+AG11</f>
        <v>21</v>
      </c>
      <c r="AU11" s="28">
        <f t="shared" si="16"/>
        <v>0</v>
      </c>
    </row>
    <row r="12" spans="1:50" ht="45.75" thickBot="1">
      <c r="A12" s="47" t="str">
        <f t="shared" si="3"/>
        <v>Long Beach</v>
      </c>
      <c r="B12" s="86" t="s">
        <v>21</v>
      </c>
      <c r="C12" s="72" t="s">
        <v>36</v>
      </c>
      <c r="D12" s="30">
        <v>0</v>
      </c>
      <c r="E12" s="31">
        <v>0</v>
      </c>
      <c r="F12" s="31">
        <v>0</v>
      </c>
      <c r="G12" s="74">
        <f t="shared" si="17"/>
        <v>0</v>
      </c>
      <c r="H12" s="31">
        <v>0</v>
      </c>
      <c r="I12" s="77" t="e">
        <f t="shared" si="4"/>
        <v>#DIV/0!</v>
      </c>
      <c r="J12" s="77" t="e">
        <f t="shared" si="5"/>
        <v>#DIV/0!</v>
      </c>
      <c r="K12" s="31">
        <v>0</v>
      </c>
      <c r="L12" s="74">
        <f t="shared" si="6"/>
        <v>0</v>
      </c>
      <c r="M12" s="33"/>
      <c r="N12" s="34"/>
      <c r="O12" s="30"/>
      <c r="P12" s="31"/>
      <c r="Q12" s="31"/>
      <c r="R12" s="74">
        <f t="shared" si="7"/>
        <v>0</v>
      </c>
      <c r="S12" s="31"/>
      <c r="T12" s="77" t="e">
        <f t="shared" si="8"/>
        <v>#DIV/0!</v>
      </c>
      <c r="U12" s="77" t="e">
        <f t="shared" si="9"/>
        <v>#DIV/0!</v>
      </c>
      <c r="V12" s="31"/>
      <c r="W12" s="74">
        <f t="shared" si="0"/>
        <v>0</v>
      </c>
      <c r="X12" s="33"/>
      <c r="Y12" s="34"/>
      <c r="Z12" s="30"/>
      <c r="AA12" s="31"/>
      <c r="AB12" s="31"/>
      <c r="AC12" s="74">
        <f t="shared" si="10"/>
        <v>0</v>
      </c>
      <c r="AD12" s="31"/>
      <c r="AE12" s="77" t="e">
        <f t="shared" si="11"/>
        <v>#DIV/0!</v>
      </c>
      <c r="AF12" s="77" t="e">
        <f t="shared" si="12"/>
        <v>#DIV/0!</v>
      </c>
      <c r="AG12" s="31"/>
      <c r="AH12" s="74">
        <f t="shared" si="1"/>
        <v>0</v>
      </c>
      <c r="AI12" s="33"/>
      <c r="AJ12" s="34"/>
      <c r="AM12" s="30">
        <f t="shared" si="2"/>
        <v>0</v>
      </c>
      <c r="AN12" s="31">
        <f t="shared" si="2"/>
        <v>0</v>
      </c>
      <c r="AO12" s="31">
        <f t="shared" si="2"/>
        <v>0</v>
      </c>
      <c r="AP12" s="31">
        <f t="shared" si="13"/>
        <v>0</v>
      </c>
      <c r="AQ12" s="31">
        <f>H12+S12+AD12</f>
        <v>0</v>
      </c>
      <c r="AR12" s="32" t="e">
        <f t="shared" si="14"/>
        <v>#DIV/0!</v>
      </c>
      <c r="AS12" s="32" t="e">
        <f t="shared" si="15"/>
        <v>#DIV/0!</v>
      </c>
      <c r="AT12" s="31">
        <f>K12+V12+AG12</f>
        <v>0</v>
      </c>
      <c r="AU12" s="35">
        <f t="shared" si="16"/>
        <v>0</v>
      </c>
    </row>
    <row r="13" spans="1:50" ht="35.450000000000003" customHeight="1" thickBot="1">
      <c r="B13" s="7"/>
      <c r="C13" s="5"/>
      <c r="I13" s="36"/>
      <c r="J13" s="36"/>
      <c r="U13" s="36"/>
      <c r="V13" s="36"/>
      <c r="AF13" s="36"/>
      <c r="AG13" s="36"/>
    </row>
    <row r="14" spans="1:50" ht="28.5" customHeight="1" thickBot="1">
      <c r="B14" s="7"/>
      <c r="D14" s="126" t="s">
        <v>24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8"/>
      <c r="P14" s="148" t="s">
        <v>26</v>
      </c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50"/>
      <c r="AL14" s="37"/>
      <c r="AM14" s="123" t="s">
        <v>180</v>
      </c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5"/>
    </row>
    <row r="15" spans="1:50" ht="75.599999999999994" customHeight="1" thickBot="1">
      <c r="B15" s="7"/>
      <c r="D15" s="159" t="s">
        <v>3</v>
      </c>
      <c r="E15" s="161" t="s">
        <v>5</v>
      </c>
      <c r="F15" s="100" t="s">
        <v>192</v>
      </c>
      <c r="G15" s="165" t="s">
        <v>181</v>
      </c>
      <c r="H15" s="167" t="s">
        <v>192</v>
      </c>
      <c r="I15" s="168"/>
      <c r="J15" s="168"/>
      <c r="K15" s="168"/>
      <c r="L15" s="168"/>
      <c r="M15" s="169" t="s">
        <v>184</v>
      </c>
      <c r="N15" s="171" t="s">
        <v>175</v>
      </c>
      <c r="O15" s="163" t="s">
        <v>191</v>
      </c>
      <c r="P15" s="173" t="s">
        <v>3</v>
      </c>
      <c r="Q15" s="142" t="s">
        <v>5</v>
      </c>
      <c r="R15" s="142" t="s">
        <v>7</v>
      </c>
      <c r="S15" s="140" t="s">
        <v>181</v>
      </c>
      <c r="T15" s="146" t="s">
        <v>192</v>
      </c>
      <c r="U15" s="147"/>
      <c r="V15" s="147"/>
      <c r="W15" s="147"/>
      <c r="X15" s="147"/>
      <c r="Y15" s="144" t="s">
        <v>184</v>
      </c>
      <c r="Z15" s="142" t="s">
        <v>175</v>
      </c>
      <c r="AA15" s="176" t="s">
        <v>191</v>
      </c>
      <c r="AL15" s="37"/>
      <c r="AM15" s="157" t="s">
        <v>3</v>
      </c>
      <c r="AN15" s="129" t="s">
        <v>5</v>
      </c>
      <c r="AO15" s="131"/>
      <c r="AP15" s="132"/>
      <c r="AQ15" s="133"/>
      <c r="AR15" s="134"/>
      <c r="AS15" s="134"/>
      <c r="AT15" s="134"/>
      <c r="AU15" s="134"/>
      <c r="AV15" s="134"/>
      <c r="AW15" s="134"/>
      <c r="AX15" s="135" t="s">
        <v>191</v>
      </c>
    </row>
    <row r="16" spans="1:50" ht="19.5" customHeight="1" thickBot="1">
      <c r="B16" s="7"/>
      <c r="D16" s="160"/>
      <c r="E16" s="162"/>
      <c r="F16" s="78" t="s">
        <v>7</v>
      </c>
      <c r="G16" s="166"/>
      <c r="H16" s="105" t="s">
        <v>28</v>
      </c>
      <c r="I16" s="106" t="s">
        <v>13</v>
      </c>
      <c r="J16" s="106" t="s">
        <v>182</v>
      </c>
      <c r="K16" s="106" t="s">
        <v>174</v>
      </c>
      <c r="L16" s="106" t="s">
        <v>17</v>
      </c>
      <c r="M16" s="170"/>
      <c r="N16" s="172"/>
      <c r="O16" s="164"/>
      <c r="P16" s="174"/>
      <c r="Q16" s="175"/>
      <c r="R16" s="175"/>
      <c r="S16" s="141"/>
      <c r="T16" s="108" t="s">
        <v>28</v>
      </c>
      <c r="U16" s="107" t="s">
        <v>13</v>
      </c>
      <c r="V16" s="107" t="s">
        <v>182</v>
      </c>
      <c r="W16" s="107" t="s">
        <v>174</v>
      </c>
      <c r="X16" s="107" t="s">
        <v>17</v>
      </c>
      <c r="Y16" s="145"/>
      <c r="Z16" s="143"/>
      <c r="AA16" s="177"/>
      <c r="AL16" s="38"/>
      <c r="AM16" s="158"/>
      <c r="AN16" s="130"/>
      <c r="AO16" s="39" t="s">
        <v>7</v>
      </c>
      <c r="AP16" s="40" t="s">
        <v>181</v>
      </c>
      <c r="AQ16" s="39" t="s">
        <v>28</v>
      </c>
      <c r="AR16" s="41" t="s">
        <v>13</v>
      </c>
      <c r="AS16" s="41" t="s">
        <v>182</v>
      </c>
      <c r="AT16" s="41" t="s">
        <v>174</v>
      </c>
      <c r="AU16" s="41" t="s">
        <v>17</v>
      </c>
      <c r="AV16" s="42" t="s">
        <v>184</v>
      </c>
      <c r="AW16" s="43" t="s">
        <v>175</v>
      </c>
      <c r="AX16" s="136"/>
    </row>
    <row r="17" spans="1:50" ht="155.25" customHeight="1">
      <c r="A17" s="44" t="s">
        <v>20</v>
      </c>
      <c r="B17" s="84" t="s">
        <v>27</v>
      </c>
      <c r="C17" s="85" t="s">
        <v>171</v>
      </c>
      <c r="D17" s="79" t="s">
        <v>172</v>
      </c>
      <c r="E17" s="80" t="s">
        <v>189</v>
      </c>
      <c r="F17" s="79" t="s">
        <v>168</v>
      </c>
      <c r="G17" s="80" t="s">
        <v>173</v>
      </c>
      <c r="H17" s="79" t="s">
        <v>186</v>
      </c>
      <c r="I17" s="82" t="s">
        <v>183</v>
      </c>
      <c r="J17" s="82" t="s">
        <v>169</v>
      </c>
      <c r="K17" s="82" t="s">
        <v>187</v>
      </c>
      <c r="L17" s="82" t="s">
        <v>170</v>
      </c>
      <c r="M17" s="82" t="s">
        <v>185</v>
      </c>
      <c r="N17" s="82" t="s">
        <v>190</v>
      </c>
      <c r="O17" s="81" t="s">
        <v>188</v>
      </c>
      <c r="P17" s="83" t="s">
        <v>172</v>
      </c>
      <c r="Q17" s="82" t="s">
        <v>189</v>
      </c>
      <c r="R17" s="82" t="s">
        <v>197</v>
      </c>
      <c r="S17" s="80" t="s">
        <v>173</v>
      </c>
      <c r="T17" s="102" t="s">
        <v>186</v>
      </c>
      <c r="U17" s="101" t="s">
        <v>183</v>
      </c>
      <c r="V17" s="101" t="s">
        <v>169</v>
      </c>
      <c r="W17" s="101" t="s">
        <v>187</v>
      </c>
      <c r="X17" s="101" t="s">
        <v>170</v>
      </c>
      <c r="Y17" s="101" t="s">
        <v>185</v>
      </c>
      <c r="Z17" s="101" t="s">
        <v>190</v>
      </c>
      <c r="AA17" s="89" t="s">
        <v>188</v>
      </c>
      <c r="AL17" s="5"/>
      <c r="AM17" s="45" t="s">
        <v>172</v>
      </c>
      <c r="AN17" s="15" t="s">
        <v>189</v>
      </c>
      <c r="AO17" s="45" t="s">
        <v>168</v>
      </c>
      <c r="AP17" s="19" t="s">
        <v>173</v>
      </c>
      <c r="AQ17" s="45" t="s">
        <v>186</v>
      </c>
      <c r="AR17" s="14" t="s">
        <v>183</v>
      </c>
      <c r="AS17" s="14" t="s">
        <v>169</v>
      </c>
      <c r="AT17" s="14" t="s">
        <v>187</v>
      </c>
      <c r="AU17" s="14" t="s">
        <v>170</v>
      </c>
      <c r="AV17" s="14" t="s">
        <v>185</v>
      </c>
      <c r="AW17" s="15" t="s">
        <v>190</v>
      </c>
      <c r="AX17" s="46" t="s">
        <v>188</v>
      </c>
    </row>
    <row r="18" spans="1:50" ht="117" customHeight="1" thickBot="1">
      <c r="A18" s="47" t="str">
        <f>$C$5</f>
        <v>Long Beach</v>
      </c>
      <c r="B18" s="86" t="s">
        <v>37</v>
      </c>
      <c r="C18" s="87" t="s">
        <v>167</v>
      </c>
      <c r="D18" s="30">
        <v>83</v>
      </c>
      <c r="E18" s="48">
        <v>45169</v>
      </c>
      <c r="F18" s="119">
        <v>39530</v>
      </c>
      <c r="G18" s="104" t="s">
        <v>212</v>
      </c>
      <c r="H18" s="30">
        <v>3189</v>
      </c>
      <c r="I18" s="31">
        <v>0</v>
      </c>
      <c r="J18" s="31">
        <v>0</v>
      </c>
      <c r="K18" s="31">
        <v>5941</v>
      </c>
      <c r="L18" s="33">
        <v>0</v>
      </c>
      <c r="M18" s="122" t="s">
        <v>218</v>
      </c>
      <c r="N18" s="49" t="s">
        <v>216</v>
      </c>
      <c r="O18" s="103">
        <f>(I18-D18)/D18</f>
        <v>-1</v>
      </c>
      <c r="P18" s="50"/>
      <c r="Q18" s="49"/>
      <c r="R18" s="33" t="s">
        <v>198</v>
      </c>
      <c r="S18" s="33" t="s">
        <v>198</v>
      </c>
      <c r="T18" s="30"/>
      <c r="U18" s="31"/>
      <c r="V18" s="31"/>
      <c r="W18" s="31"/>
      <c r="X18" s="33"/>
      <c r="Y18" s="33"/>
      <c r="Z18" s="49"/>
      <c r="AA18" s="103" t="e">
        <f>(U18-P18)/P18</f>
        <v>#DIV/0!</v>
      </c>
      <c r="AL18" s="52"/>
      <c r="AM18" s="30">
        <f>P18+D18</f>
        <v>83</v>
      </c>
      <c r="AN18" s="48" t="s">
        <v>178</v>
      </c>
      <c r="AO18" s="30">
        <f>F18</f>
        <v>39530</v>
      </c>
      <c r="AP18" s="30" t="s">
        <v>178</v>
      </c>
      <c r="AQ18" s="30">
        <f>T18+H18</f>
        <v>3189</v>
      </c>
      <c r="AR18" s="30">
        <f>U18+I18</f>
        <v>0</v>
      </c>
      <c r="AS18" s="30">
        <f>V18+J18</f>
        <v>0</v>
      </c>
      <c r="AT18" s="30">
        <f>W18+K18</f>
        <v>5941</v>
      </c>
      <c r="AU18" s="33"/>
      <c r="AV18" s="30" t="s">
        <v>178</v>
      </c>
      <c r="AW18" s="48" t="s">
        <v>178</v>
      </c>
      <c r="AX18" s="51">
        <f>(AR18-AM18)/AM18</f>
        <v>-1</v>
      </c>
    </row>
    <row r="20" spans="1:50" ht="15.75" thickBot="1">
      <c r="M20" s="6"/>
      <c r="N20" s="6"/>
      <c r="O20" s="6"/>
      <c r="R20" s="7"/>
      <c r="S20" s="7"/>
      <c r="T20" s="7"/>
      <c r="Y20" s="6"/>
      <c r="Z20" s="6"/>
      <c r="AD20" s="7"/>
      <c r="AE20" s="7"/>
    </row>
    <row r="21" spans="1:50" ht="30.95" customHeight="1">
      <c r="C21" s="93" t="s">
        <v>31</v>
      </c>
      <c r="D21" s="154" t="s">
        <v>213</v>
      </c>
      <c r="E21" s="154"/>
      <c r="F21" s="154"/>
      <c r="G21" s="154"/>
      <c r="H21" s="53" t="s">
        <v>32</v>
      </c>
      <c r="I21" s="156">
        <v>45429</v>
      </c>
      <c r="J21" s="154"/>
      <c r="K21" s="154"/>
      <c r="L21" s="154"/>
      <c r="M21" s="54"/>
      <c r="N21" s="6"/>
      <c r="O21" s="6"/>
      <c r="Q21" s="116"/>
      <c r="R21" s="116"/>
      <c r="S21" s="55"/>
      <c r="T21" s="116"/>
      <c r="U21" s="120"/>
      <c r="Y21" s="6"/>
      <c r="Z21" s="6"/>
      <c r="AD21" s="7"/>
      <c r="AE21" s="7"/>
    </row>
    <row r="22" spans="1:50" ht="30.6" customHeight="1">
      <c r="C22" s="94" t="s">
        <v>33</v>
      </c>
      <c r="D22" s="155" t="s">
        <v>214</v>
      </c>
      <c r="E22" s="155"/>
      <c r="F22" s="155"/>
      <c r="G22" s="155"/>
      <c r="H22" s="55" t="s">
        <v>34</v>
      </c>
      <c r="I22" s="155" t="s">
        <v>215</v>
      </c>
      <c r="J22" s="155"/>
      <c r="K22" s="155"/>
      <c r="L22" s="155"/>
      <c r="M22" s="56"/>
      <c r="N22" s="6"/>
      <c r="O22" s="6"/>
      <c r="Q22" s="116"/>
      <c r="R22" s="116"/>
      <c r="S22" s="55"/>
      <c r="T22" s="121"/>
      <c r="U22" s="116"/>
      <c r="Y22" s="6"/>
      <c r="Z22" s="6"/>
      <c r="AD22" s="7"/>
      <c r="AE22" s="7"/>
    </row>
    <row r="23" spans="1:50" ht="15.75" thickBot="1"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9"/>
      <c r="N23" s="6"/>
      <c r="O23" s="6"/>
      <c r="R23" s="7"/>
      <c r="S23" s="7"/>
      <c r="T23" s="7"/>
      <c r="Y23" s="6"/>
      <c r="Z23" s="6"/>
      <c r="AD23" s="7"/>
      <c r="AE23" s="7"/>
    </row>
    <row r="24" spans="1:50">
      <c r="M24" s="6"/>
      <c r="N24" s="6"/>
      <c r="O24" s="6"/>
      <c r="R24" s="7"/>
      <c r="S24" s="7"/>
      <c r="T24" s="7"/>
      <c r="Y24" s="6"/>
      <c r="Z24" s="6"/>
      <c r="AD24" s="7"/>
      <c r="AE24" s="7"/>
    </row>
    <row r="25" spans="1:50">
      <c r="M25" s="6"/>
      <c r="N25" s="6"/>
      <c r="O25" s="6"/>
      <c r="Q25" s="7"/>
      <c r="R25" s="7"/>
      <c r="S25" s="7"/>
      <c r="Y25" s="6"/>
      <c r="Z25" s="6"/>
      <c r="AC25" s="7"/>
      <c r="AD25" s="7"/>
    </row>
    <row r="26" spans="1:50">
      <c r="M26" s="6"/>
      <c r="N26" s="6"/>
      <c r="O26" s="6"/>
      <c r="P26" s="7"/>
      <c r="Q26" s="7"/>
      <c r="R26" s="7"/>
      <c r="Y26" s="6"/>
      <c r="Z26" s="6"/>
      <c r="AB26" s="7"/>
      <c r="AC26" s="7"/>
    </row>
    <row r="27" spans="1:50">
      <c r="M27" s="6"/>
      <c r="P27" s="7"/>
      <c r="Y27" s="6"/>
      <c r="AA27" s="7"/>
    </row>
    <row r="28" spans="1:50">
      <c r="C28" s="113" t="s">
        <v>199</v>
      </c>
      <c r="D28" s="114"/>
    </row>
    <row r="29" spans="1:50">
      <c r="C29" s="115" t="s">
        <v>200</v>
      </c>
      <c r="D29" s="116"/>
    </row>
    <row r="30" spans="1:50">
      <c r="C30" s="116" t="s">
        <v>201</v>
      </c>
      <c r="D30" s="116">
        <v>88</v>
      </c>
    </row>
    <row r="31" spans="1:50">
      <c r="C31" s="116" t="s">
        <v>202</v>
      </c>
      <c r="D31" s="116">
        <v>7</v>
      </c>
    </row>
    <row r="32" spans="1:50">
      <c r="C32" s="116" t="s">
        <v>203</v>
      </c>
      <c r="D32" s="116">
        <v>45</v>
      </c>
    </row>
    <row r="33" spans="3:4">
      <c r="C33" s="116" t="s">
        <v>204</v>
      </c>
      <c r="D33" s="116">
        <v>7</v>
      </c>
    </row>
    <row r="34" spans="3:4">
      <c r="C34" s="117" t="s">
        <v>205</v>
      </c>
      <c r="D34" s="118">
        <f>SUM(D30:D33)</f>
        <v>147</v>
      </c>
    </row>
    <row r="35" spans="3:4">
      <c r="C35" s="116"/>
      <c r="D35" s="116"/>
    </row>
    <row r="36" spans="3:4">
      <c r="C36" s="115" t="s">
        <v>206</v>
      </c>
      <c r="D36" s="116"/>
    </row>
    <row r="37" spans="3:4">
      <c r="C37" s="116" t="s">
        <v>207</v>
      </c>
      <c r="D37" s="116">
        <v>8</v>
      </c>
    </row>
    <row r="38" spans="3:4">
      <c r="C38" s="116" t="s">
        <v>208</v>
      </c>
      <c r="D38" s="116">
        <v>6</v>
      </c>
    </row>
    <row r="39" spans="3:4">
      <c r="C39" s="116" t="s">
        <v>209</v>
      </c>
      <c r="D39" s="116">
        <v>2</v>
      </c>
    </row>
    <row r="40" spans="3:4">
      <c r="C40" s="116" t="s">
        <v>210</v>
      </c>
      <c r="D40" s="116">
        <v>1</v>
      </c>
    </row>
    <row r="41" spans="3:4">
      <c r="C41" s="117" t="s">
        <v>205</v>
      </c>
      <c r="D41" s="118">
        <f>SUM(D37:D40)</f>
        <v>17</v>
      </c>
    </row>
  </sheetData>
  <sheetProtection algorithmName="SHA-512" hashValue="sKAaI9/7rvmnNdkdD1X9w1UadTNCWWV5+oEPex04mptd1m7MlNwftLtdGjANGitrwEDghnQq1uGmEoTel3d1lQ==" saltValue="MeN4YZ4EiUosZNOm+TeXAA==" spinCount="100000" sheet="1" formatCells="0" formatColumns="0" formatRows="0" insertHyperlinks="0" selectLockedCells="1" autoFilter="0"/>
  <protectedRanges>
    <protectedRange algorithmName="SHA-512" hashValue="34SqD5jHCV9AGjP/xSR1ZvpCix3E8ppHwuuCc1XWFNVuZIaBv0bFpDsHTSXQoEzv1ypBNNPLKyIah35xMbYB6A==" saltValue="YHaQcWCCwjxJLk1cNOeBSQ==" spinCount="100000" sqref="D8:F12 H8:H12 K8:Q12 S8:S12 V8:AB12 AD8:AD12 AG8:AJ12 D18:AA18 D21:M23" name="Range1"/>
  </protectedRanges>
  <mergeCells count="31">
    <mergeCell ref="D21:G21"/>
    <mergeCell ref="D22:G22"/>
    <mergeCell ref="I21:L21"/>
    <mergeCell ref="I22:L22"/>
    <mergeCell ref="AM15:AM16"/>
    <mergeCell ref="D15:D16"/>
    <mergeCell ref="E15:E16"/>
    <mergeCell ref="O15:O16"/>
    <mergeCell ref="G15:G16"/>
    <mergeCell ref="H15:L15"/>
    <mergeCell ref="M15:M16"/>
    <mergeCell ref="N15:N16"/>
    <mergeCell ref="P15:P16"/>
    <mergeCell ref="Q15:Q16"/>
    <mergeCell ref="AA15:AA16"/>
    <mergeCell ref="R15:R16"/>
    <mergeCell ref="AM14:AX14"/>
    <mergeCell ref="D5:N5"/>
    <mergeCell ref="AN15:AN16"/>
    <mergeCell ref="AO15:AP15"/>
    <mergeCell ref="AQ15:AW15"/>
    <mergeCell ref="AX15:AX16"/>
    <mergeCell ref="AM5:AU5"/>
    <mergeCell ref="S15:S16"/>
    <mergeCell ref="Z15:Z16"/>
    <mergeCell ref="Y15:Y16"/>
    <mergeCell ref="T15:X15"/>
    <mergeCell ref="O5:Y5"/>
    <mergeCell ref="Z5:AJ5"/>
    <mergeCell ref="D14:O14"/>
    <mergeCell ref="P14:AA14"/>
  </mergeCells>
  <pageMargins left="0.25" right="0.25" top="0.75" bottom="0.75" header="0.3" footer="0.3"/>
  <pageSetup scale="40" fitToWidth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C4DF0B5-5C6F-4677-A3BD-CC40F8DD7310}">
          <x14:formula1>
            <xm:f>List!$B$3:$B$25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F4D0A-4840-445B-8B2D-CFCD5D836169}">
  <dimension ref="A2:F29"/>
  <sheetViews>
    <sheetView workbookViewId="0">
      <selection activeCell="C33" sqref="C33"/>
    </sheetView>
  </sheetViews>
  <sheetFormatPr defaultRowHeight="15"/>
  <cols>
    <col min="1" max="1" width="5.5703125" bestFit="1" customWidth="1"/>
    <col min="2" max="2" width="17" bestFit="1" customWidth="1"/>
    <col min="3" max="3" width="21.85546875" bestFit="1" customWidth="1"/>
    <col min="4" max="4" width="48.28515625" bestFit="1" customWidth="1"/>
    <col min="5" max="5" width="21.85546875" bestFit="1" customWidth="1"/>
    <col min="6" max="6" width="61.140625" bestFit="1" customWidth="1"/>
  </cols>
  <sheetData>
    <row r="2" spans="1:6">
      <c r="A2" s="2" t="s">
        <v>41</v>
      </c>
      <c r="B2" s="2" t="s">
        <v>42</v>
      </c>
      <c r="C2" s="2" t="s">
        <v>43</v>
      </c>
      <c r="D2" s="2" t="s">
        <v>44</v>
      </c>
      <c r="E2" s="2" t="s">
        <v>45</v>
      </c>
      <c r="F2" s="2" t="s">
        <v>46</v>
      </c>
    </row>
    <row r="3" spans="1:6">
      <c r="A3" s="3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4" t="s">
        <v>51</v>
      </c>
    </row>
    <row r="4" spans="1:6">
      <c r="A4" s="3" t="s">
        <v>52</v>
      </c>
      <c r="B4" s="1" t="s">
        <v>16</v>
      </c>
      <c r="C4" s="1" t="s">
        <v>53</v>
      </c>
      <c r="D4" s="1" t="s">
        <v>54</v>
      </c>
      <c r="E4" s="1" t="s">
        <v>55</v>
      </c>
      <c r="F4" s="4" t="s">
        <v>55</v>
      </c>
    </row>
    <row r="5" spans="1:6">
      <c r="A5" s="3" t="s">
        <v>56</v>
      </c>
      <c r="B5" s="1" t="s">
        <v>57</v>
      </c>
      <c r="C5" s="1" t="s">
        <v>58</v>
      </c>
      <c r="D5" s="1" t="s">
        <v>59</v>
      </c>
      <c r="E5" s="1" t="s">
        <v>60</v>
      </c>
      <c r="F5" s="4" t="s">
        <v>60</v>
      </c>
    </row>
    <row r="6" spans="1:6">
      <c r="A6" s="3" t="s">
        <v>61</v>
      </c>
      <c r="B6" s="1" t="s">
        <v>62</v>
      </c>
      <c r="C6" s="1" t="s">
        <v>63</v>
      </c>
      <c r="D6" s="1" t="s">
        <v>64</v>
      </c>
      <c r="E6" s="1" t="s">
        <v>65</v>
      </c>
      <c r="F6" s="4" t="s">
        <v>65</v>
      </c>
    </row>
    <row r="7" spans="1:6">
      <c r="A7" s="3" t="s">
        <v>66</v>
      </c>
      <c r="B7" s="1" t="s">
        <v>67</v>
      </c>
      <c r="C7" s="1" t="s">
        <v>68</v>
      </c>
      <c r="D7" s="1" t="s">
        <v>69</v>
      </c>
      <c r="E7" s="1" t="s">
        <v>70</v>
      </c>
      <c r="F7" s="4" t="s">
        <v>70</v>
      </c>
    </row>
    <row r="8" spans="1:6">
      <c r="A8" s="3" t="s">
        <v>71</v>
      </c>
      <c r="B8" s="1" t="s">
        <v>72</v>
      </c>
      <c r="C8" s="1" t="s">
        <v>73</v>
      </c>
      <c r="D8" s="1" t="s">
        <v>74</v>
      </c>
      <c r="E8" s="1" t="s">
        <v>75</v>
      </c>
      <c r="F8" s="4" t="s">
        <v>75</v>
      </c>
    </row>
    <row r="9" spans="1:6">
      <c r="A9" s="3" t="s">
        <v>76</v>
      </c>
      <c r="B9" s="1" t="s">
        <v>77</v>
      </c>
      <c r="C9" s="1" t="s">
        <v>78</v>
      </c>
      <c r="D9" s="1" t="s">
        <v>79</v>
      </c>
      <c r="E9" s="1" t="s">
        <v>80</v>
      </c>
      <c r="F9" s="4" t="s">
        <v>80</v>
      </c>
    </row>
    <row r="10" spans="1:6">
      <c r="A10" s="3" t="s">
        <v>81</v>
      </c>
      <c r="B10" s="1" t="s">
        <v>82</v>
      </c>
      <c r="C10" s="1" t="s">
        <v>83</v>
      </c>
      <c r="D10" s="1" t="s">
        <v>84</v>
      </c>
      <c r="E10" s="1" t="s">
        <v>85</v>
      </c>
      <c r="F10" s="4" t="s">
        <v>85</v>
      </c>
    </row>
    <row r="11" spans="1:6">
      <c r="A11" s="3" t="s">
        <v>86</v>
      </c>
      <c r="B11" s="1" t="s">
        <v>87</v>
      </c>
      <c r="C11" s="1" t="s">
        <v>88</v>
      </c>
      <c r="D11" s="1" t="s">
        <v>89</v>
      </c>
      <c r="E11" s="1" t="s">
        <v>90</v>
      </c>
      <c r="F11" s="4" t="s">
        <v>90</v>
      </c>
    </row>
    <row r="12" spans="1:6">
      <c r="A12" s="3" t="s">
        <v>91</v>
      </c>
      <c r="B12" s="1" t="s">
        <v>92</v>
      </c>
      <c r="C12" s="1" t="s">
        <v>93</v>
      </c>
      <c r="D12" s="1" t="s">
        <v>94</v>
      </c>
      <c r="E12" s="1" t="s">
        <v>95</v>
      </c>
      <c r="F12" s="4" t="s">
        <v>95</v>
      </c>
    </row>
    <row r="13" spans="1:6">
      <c r="A13" s="3" t="s">
        <v>96</v>
      </c>
      <c r="B13" s="1" t="s">
        <v>97</v>
      </c>
      <c r="C13" s="1" t="s">
        <v>98</v>
      </c>
      <c r="D13" s="1" t="s">
        <v>99</v>
      </c>
      <c r="E13" s="1" t="s">
        <v>100</v>
      </c>
      <c r="F13" s="4" t="s">
        <v>100</v>
      </c>
    </row>
    <row r="14" spans="1:6">
      <c r="A14" s="3" t="s">
        <v>101</v>
      </c>
      <c r="B14" s="1" t="s">
        <v>102</v>
      </c>
      <c r="C14" s="1" t="s">
        <v>103</v>
      </c>
      <c r="D14" s="1" t="s">
        <v>104</v>
      </c>
      <c r="E14" s="1" t="s">
        <v>105</v>
      </c>
      <c r="F14" s="4" t="s">
        <v>105</v>
      </c>
    </row>
    <row r="15" spans="1:6">
      <c r="A15" s="3" t="s">
        <v>106</v>
      </c>
      <c r="B15" s="1" t="s">
        <v>107</v>
      </c>
      <c r="C15" s="1" t="s">
        <v>108</v>
      </c>
      <c r="D15" s="1" t="s">
        <v>109</v>
      </c>
      <c r="E15" s="1" t="s">
        <v>110</v>
      </c>
      <c r="F15" s="4" t="s">
        <v>110</v>
      </c>
    </row>
    <row r="16" spans="1:6">
      <c r="A16" s="3" t="s">
        <v>111</v>
      </c>
      <c r="B16" s="1" t="s">
        <v>112</v>
      </c>
      <c r="C16" s="1" t="s">
        <v>113</v>
      </c>
      <c r="D16" s="1" t="s">
        <v>114</v>
      </c>
      <c r="E16" s="1" t="s">
        <v>115</v>
      </c>
      <c r="F16" s="4" t="s">
        <v>115</v>
      </c>
    </row>
    <row r="17" spans="1:6">
      <c r="A17" s="3" t="s">
        <v>116</v>
      </c>
      <c r="B17" s="1" t="s">
        <v>117</v>
      </c>
      <c r="C17" s="1" t="s">
        <v>118</v>
      </c>
      <c r="D17" s="1" t="s">
        <v>119</v>
      </c>
      <c r="E17" s="1" t="s">
        <v>120</v>
      </c>
      <c r="F17" s="4" t="s">
        <v>120</v>
      </c>
    </row>
    <row r="18" spans="1:6">
      <c r="A18" s="3" t="s">
        <v>121</v>
      </c>
      <c r="B18" s="1" t="s">
        <v>122</v>
      </c>
      <c r="C18" s="1" t="s">
        <v>123</v>
      </c>
      <c r="D18" s="1" t="s">
        <v>124</v>
      </c>
      <c r="E18" s="1" t="s">
        <v>125</v>
      </c>
      <c r="F18" s="4" t="s">
        <v>125</v>
      </c>
    </row>
    <row r="19" spans="1:6">
      <c r="A19" s="3" t="s">
        <v>126</v>
      </c>
      <c r="B19" s="1" t="s">
        <v>127</v>
      </c>
      <c r="C19" s="1" t="s">
        <v>128</v>
      </c>
      <c r="D19" s="1" t="s">
        <v>129</v>
      </c>
      <c r="E19" s="1" t="s">
        <v>130</v>
      </c>
      <c r="F19" s="4" t="s">
        <v>130</v>
      </c>
    </row>
    <row r="20" spans="1:6">
      <c r="A20" s="3" t="s">
        <v>131</v>
      </c>
      <c r="B20" s="1" t="s">
        <v>132</v>
      </c>
      <c r="C20" s="1" t="s">
        <v>133</v>
      </c>
      <c r="D20" s="1" t="s">
        <v>134</v>
      </c>
      <c r="E20" s="1" t="s">
        <v>135</v>
      </c>
      <c r="F20" s="4" t="s">
        <v>135</v>
      </c>
    </row>
    <row r="21" spans="1:6">
      <c r="A21" s="3" t="s">
        <v>136</v>
      </c>
      <c r="B21" s="1" t="s">
        <v>137</v>
      </c>
      <c r="C21" s="1" t="s">
        <v>138</v>
      </c>
      <c r="D21" s="1" t="s">
        <v>139</v>
      </c>
      <c r="E21" s="1" t="s">
        <v>140</v>
      </c>
      <c r="F21" s="4" t="s">
        <v>140</v>
      </c>
    </row>
    <row r="22" spans="1:6">
      <c r="A22" s="3" t="s">
        <v>141</v>
      </c>
      <c r="B22" s="1" t="s">
        <v>142</v>
      </c>
      <c r="C22" s="1" t="s">
        <v>143</v>
      </c>
      <c r="D22" s="1" t="s">
        <v>144</v>
      </c>
      <c r="E22" s="1" t="s">
        <v>145</v>
      </c>
      <c r="F22" s="4" t="s">
        <v>145</v>
      </c>
    </row>
    <row r="23" spans="1:6">
      <c r="A23" s="3" t="s">
        <v>146</v>
      </c>
      <c r="B23" s="1" t="s">
        <v>147</v>
      </c>
      <c r="C23" s="1" t="s">
        <v>148</v>
      </c>
      <c r="D23" s="1" t="s">
        <v>149</v>
      </c>
      <c r="E23" s="1" t="s">
        <v>150</v>
      </c>
      <c r="F23" s="4" t="s">
        <v>150</v>
      </c>
    </row>
    <row r="24" spans="1:6">
      <c r="A24" s="3" t="s">
        <v>151</v>
      </c>
      <c r="B24" s="1" t="s">
        <v>152</v>
      </c>
      <c r="C24" s="1" t="s">
        <v>153</v>
      </c>
      <c r="D24" s="1" t="s">
        <v>154</v>
      </c>
      <c r="E24" s="1" t="s">
        <v>155</v>
      </c>
      <c r="F24" s="4" t="s">
        <v>155</v>
      </c>
    </row>
    <row r="25" spans="1:6">
      <c r="A25" s="3" t="s">
        <v>156</v>
      </c>
      <c r="B25" s="1" t="s">
        <v>157</v>
      </c>
      <c r="C25" s="1" t="s">
        <v>158</v>
      </c>
      <c r="D25" s="1" t="s">
        <v>159</v>
      </c>
      <c r="E25" s="1" t="s">
        <v>160</v>
      </c>
      <c r="F25" s="4" t="s">
        <v>160</v>
      </c>
    </row>
    <row r="26" spans="1:6">
      <c r="A26" s="3" t="s">
        <v>161</v>
      </c>
      <c r="B26" s="1" t="s">
        <v>162</v>
      </c>
      <c r="C26" s="1" t="s">
        <v>163</v>
      </c>
      <c r="D26" s="1" t="s">
        <v>164</v>
      </c>
      <c r="E26" s="1" t="s">
        <v>162</v>
      </c>
      <c r="F26" s="4" t="s">
        <v>165</v>
      </c>
    </row>
    <row r="28" spans="1:6">
      <c r="B28" t="s">
        <v>176</v>
      </c>
    </row>
    <row r="29" spans="1:6">
      <c r="B29" t="s">
        <v>177</v>
      </c>
    </row>
  </sheetData>
  <hyperlinks>
    <hyperlink ref="F3" r:id="rId1" display="http://www.csub.edu/admissions" xr:uid="{09F28292-F11F-4F09-8E4F-773E6BCD26DD}"/>
    <hyperlink ref="F5" r:id="rId2" display="http://www.csuci.edu/" xr:uid="{881DDCD2-A5B0-4A14-B83F-96B365AFB679}"/>
    <hyperlink ref="F4" r:id="rId3" display="https://www.csuchico.edu/" xr:uid="{D492CF23-B2AC-45DE-992D-4FF49A1BABCE}"/>
    <hyperlink ref="F6" r:id="rId4" display="https://www.csudh.edu/" xr:uid="{F2E9BEDD-01FD-493E-86DA-C7B25FD0F5F1}"/>
    <hyperlink ref="F7" r:id="rId5" display="http://www.csueastbay.edu/" xr:uid="{E652B77B-317C-4768-9433-E7250E8939C6}"/>
    <hyperlink ref="F9" r:id="rId6" display="https://www.fresnostate.edu/" xr:uid="{4E97FB4C-02F3-4786-B877-45A90E986195}"/>
    <hyperlink ref="F8" r:id="rId7" display="https://www.fullerton.edu/" xr:uid="{776FC069-760C-4D69-80DA-86428BCB434D}"/>
    <hyperlink ref="F10" r:id="rId8" display="https://www.humboldt.edu/" xr:uid="{0B581FB4-2766-4961-8479-DCC1E8FCDEB8}"/>
    <hyperlink ref="F12" r:id="rId9" display="https://www.csulb.edu/" xr:uid="{54FE41A4-77DA-4F0A-8434-E52EE6BB7F03}"/>
    <hyperlink ref="F11" r:id="rId10" display="http://www.calstatela.edu/" xr:uid="{8B2198D5-1B00-425A-9434-25D70012FE16}"/>
    <hyperlink ref="F13" r:id="rId11" display="https://www.csum.edu/" xr:uid="{84597682-719C-4BDF-B65A-645D6285BA27}"/>
    <hyperlink ref="F14" r:id="rId12" display="https://csumb.edu/" xr:uid="{2681AEC2-EE01-4557-85D5-0E9248263E90}"/>
    <hyperlink ref="F15" r:id="rId13" display="https://www.csun.edu/" xr:uid="{4DF95132-88EE-47AA-824C-FF4D09753BBC}"/>
    <hyperlink ref="F16" r:id="rId14" display="https://www.cpp.edu/" xr:uid="{1976E932-233C-4DD2-88A5-53F3B97EA791}"/>
    <hyperlink ref="F17" r:id="rId15" display="https://www.csus.edu/" xr:uid="{3D16928F-8504-4074-87DD-0C9BC53792E1}"/>
    <hyperlink ref="F18" r:id="rId16" display="https://www.csusb.edu/" xr:uid="{B868C66C-FB1F-422C-9B07-5EC499F6FD29}"/>
    <hyperlink ref="F19" r:id="rId17" display="https://www.sdsu.edu/" xr:uid="{423C3F1D-6C26-4CFD-BD11-BF30D2A55D9C}"/>
    <hyperlink ref="F20" r:id="rId18" display="https://www.sfsu.edu/" xr:uid="{238A0424-B347-4ABD-B3C5-9A49CB6537B4}"/>
    <hyperlink ref="F21" r:id="rId19" display="http://www.sjsu.edu/" xr:uid="{74C72F28-38F2-4422-84D3-4655647F6D19}"/>
    <hyperlink ref="F22" r:id="rId20" display="https://www.calpoly.edu/" xr:uid="{FB98C2C3-3588-438F-8034-0929C04C9427}"/>
    <hyperlink ref="F23" r:id="rId21" display="https://www.csusm.edu/" xr:uid="{3B90C51D-F927-46EE-91B5-4CC0C76BB70C}"/>
    <hyperlink ref="F24" r:id="rId22" display="http://www.sonoma.edu/" xr:uid="{17A5982E-4030-4DA4-8B8A-5FCAA3B78B53}"/>
    <hyperlink ref="F25" r:id="rId23" display="http://www.csustan.edu/" xr:uid="{F71A73D7-8E0B-4D21-912B-8C61CEB59702}"/>
    <hyperlink ref="F26" r:id="rId24" display="https://www.calstate.edu/" xr:uid="{F554DE25-C6FD-46E3-A476-E86BCE4549B5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1F1282EFC0E7489431CD52B0F2DAB2" ma:contentTypeVersion="17" ma:contentTypeDescription="Create a new document." ma:contentTypeScope="" ma:versionID="ff74da7567908e8f5ce4149cf1c5eea5">
  <xsd:schema xmlns:xsd="http://www.w3.org/2001/XMLSchema" xmlns:xs="http://www.w3.org/2001/XMLSchema" xmlns:p="http://schemas.microsoft.com/office/2006/metadata/properties" xmlns:ns2="1fb51ca0-3963-45d8-997b-1f9b336937ed" xmlns:ns3="e04b56d3-86fe-4195-ab6f-f0de7bc1757a" targetNamespace="http://schemas.microsoft.com/office/2006/metadata/properties" ma:root="true" ma:fieldsID="9096c08e87f9a8882aa8d935c8d04aa1" ns2:_="" ns3:_="">
    <xsd:import namespace="1fb51ca0-3963-45d8-997b-1f9b336937ed"/>
    <xsd:import namespace="e04b56d3-86fe-4195-ab6f-f0de7bc175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51ca0-3963-45d8-997b-1f9b336937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d064433-6946-4087-8eac-53b4c5125d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4b56d3-86fe-4195-ab6f-f0de7bc1757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57fa8da-9f94-4eef-9f67-e5a838d291e4}" ma:internalName="TaxCatchAll" ma:showField="CatchAllData" ma:web="e04b56d3-86fe-4195-ab6f-f0de7bc175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fb51ca0-3963-45d8-997b-1f9b336937ed">
      <Terms xmlns="http://schemas.microsoft.com/office/infopath/2007/PartnerControls"/>
    </lcf76f155ced4ddcb4097134ff3c332f>
    <TaxCatchAll xmlns="e04b56d3-86fe-4195-ab6f-f0de7bc1757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2B6388-AD85-4DD3-99BB-C52F1542D5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b51ca0-3963-45d8-997b-1f9b336937ed"/>
    <ds:schemaRef ds:uri="e04b56d3-86fe-4195-ab6f-f0de7bc175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8BF202-1A54-45E8-8026-AF248E679E13}">
  <ds:schemaRefs>
    <ds:schemaRef ds:uri="http://schemas.microsoft.com/office/2006/metadata/properties"/>
    <ds:schemaRef ds:uri="http://schemas.microsoft.com/office/infopath/2007/PartnerControls"/>
    <ds:schemaRef ds:uri="1fb51ca0-3963-45d8-997b-1f9b336937ed"/>
    <ds:schemaRef ds:uri="e04b56d3-86fe-4195-ab6f-f0de7bc1757a"/>
  </ds:schemaRefs>
</ds:datastoreItem>
</file>

<file path=customXml/itemProps3.xml><?xml version="1.0" encoding="utf-8"?>
<ds:datastoreItem xmlns:ds="http://schemas.openxmlformats.org/officeDocument/2006/customXml" ds:itemID="{099EEE5D-A2FD-4B50-8985-4AD65136A2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Housing Occupancy</vt:lpstr>
      <vt:lpstr>List</vt:lpstr>
      <vt:lpstr>'Housing Occupancy'!Print_Area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Bakardzhieva, Anna</dc:creator>
  <cp:lastModifiedBy>Roshan Jayasinghe</cp:lastModifiedBy>
  <cp:lastPrinted>2024-07-10T17:37:30Z</cp:lastPrinted>
  <dcterms:created xsi:type="dcterms:W3CDTF">2024-04-10T22:14:03Z</dcterms:created>
  <dcterms:modified xsi:type="dcterms:W3CDTF">2024-07-10T23:01:27Z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0x0101007E1F1282EFC0E7489431CD52B0F2DAB2</vt:lpwstr>
  </property>
  <property fmtid="{D5CDD505-2E9C-101B-9397-08002B2CF9AE}" pid="3" name="MediaServiceImageTags">
    <vt:lpwstr/>
  </property>
</Properties>
</file>